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820" windowWidth="19230" windowHeight="5850" tabRatio="640" activeTab="0"/>
  </bookViews>
  <sheets>
    <sheet name="FFELP" sheetId="1" r:id="rId1"/>
    <sheet name="Private" sheetId="2" r:id="rId2"/>
    <sheet name="Collection and Waterfall" sheetId="3" r:id="rId3"/>
    <sheet name="Distributions" sheetId="4" r:id="rId4"/>
    <sheet name="Balance Sheet" sheetId="5" r:id="rId5"/>
    <sheet name="Income Statement" sheetId="6" r:id="rId6"/>
  </sheets>
  <definedNames>
    <definedName name="_xlnm.Print_Area" localSheetId="2">'Collection and Waterfall'!$A$1:$N$101</definedName>
    <definedName name="_xlnm.Print_Area" localSheetId="3">'Distributions'!$A$1:$T$85</definedName>
    <definedName name="_xlnm.Print_Area" localSheetId="0">'FFELP'!$A$1:$N$203</definedName>
    <definedName name="_xlnm.Print_Area" localSheetId="1">'Private'!$A$1:$K$125</definedName>
    <definedName name="_xlnm.Print_Titles" localSheetId="2">'Collection and Waterfall'!$1:$5</definedName>
    <definedName name="_xlnm.Print_Titles" localSheetId="3">'Distributions'!$1:$5</definedName>
    <definedName name="_xlnm.Print_Titles" localSheetId="0">'FFELP'!$1:$10</definedName>
    <definedName name="_xlnm.Print_Titles" localSheetId="1">'Private'!$1:$9</definedName>
  </definedNames>
  <calcPr fullCalcOnLoad="1"/>
</workbook>
</file>

<file path=xl/comments3.xml><?xml version="1.0" encoding="utf-8"?>
<comments xmlns="http://schemas.openxmlformats.org/spreadsheetml/2006/main">
  <authors>
    <author>Brian Colfax</author>
  </authors>
  <commentList>
    <comment ref="H23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Included in Ops transfer</t>
        </r>
      </text>
    </comment>
    <comment ref="N12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Included in Ops Transfer</t>
        </r>
      </text>
    </comment>
    <comment ref="N15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Included in Ops transfer</t>
        </r>
      </text>
    </comment>
    <comment ref="N17" authorId="0">
      <text>
        <r>
          <rPr>
            <b/>
            <sz val="8"/>
            <rFont val="Tahoma"/>
            <family val="2"/>
          </rPr>
          <t>Brian Colfax:</t>
        </r>
        <r>
          <rPr>
            <sz val="8"/>
            <rFont val="Tahoma"/>
            <family val="2"/>
          </rPr>
          <t xml:space="preserve">
S/B Ops transfer less other amount already itemized, EXCEPT Auction Agent Fees</t>
        </r>
      </text>
    </comment>
  </commentList>
</comments>
</file>

<file path=xl/sharedStrings.xml><?xml version="1.0" encoding="utf-8"?>
<sst xmlns="http://schemas.openxmlformats.org/spreadsheetml/2006/main" count="927" uniqueCount="413">
  <si>
    <t>Issuer</t>
  </si>
  <si>
    <t>Deal Name</t>
  </si>
  <si>
    <t>Distribution Date</t>
  </si>
  <si>
    <t>Website</t>
  </si>
  <si>
    <t>Class</t>
  </si>
  <si>
    <t xml:space="preserve">Collection Period </t>
  </si>
  <si>
    <t>CUSIP</t>
  </si>
  <si>
    <t>Beg Princ Bal</t>
  </si>
  <si>
    <t>Interest Accrual</t>
  </si>
  <si>
    <t>Principal Paid</t>
  </si>
  <si>
    <t>End Princ Bal</t>
  </si>
  <si>
    <t>Original Balance</t>
  </si>
  <si>
    <t>% of Securities</t>
  </si>
  <si>
    <t>(a) Footnotes</t>
  </si>
  <si>
    <t>(b) Footnotes</t>
  </si>
  <si>
    <t>Principal Balance</t>
  </si>
  <si>
    <t>Beg Balance</t>
  </si>
  <si>
    <t>End Balance</t>
  </si>
  <si>
    <t>Activity</t>
  </si>
  <si>
    <t>Accrued Interest</t>
  </si>
  <si>
    <t>Total Pool Balance</t>
  </si>
  <si>
    <t>Total Accounts Balance</t>
  </si>
  <si>
    <t>Weighted Average Coupon (WAC)</t>
  </si>
  <si>
    <t>Number of Loans</t>
  </si>
  <si>
    <t>Number of Borrowers</t>
  </si>
  <si>
    <t>Reserve Account</t>
  </si>
  <si>
    <t>Reserve Amt Required</t>
  </si>
  <si>
    <t>Total Assets</t>
  </si>
  <si>
    <t>Senior Parity %</t>
  </si>
  <si>
    <t>Total Parity %</t>
  </si>
  <si>
    <t>In School</t>
  </si>
  <si>
    <t xml:space="preserve">    Current</t>
  </si>
  <si>
    <t>Total Repayment</t>
  </si>
  <si>
    <t>Deferment</t>
  </si>
  <si>
    <t># of Loans</t>
  </si>
  <si>
    <t>Beginning</t>
  </si>
  <si>
    <t>Ending</t>
  </si>
  <si>
    <t>% of Balance</t>
  </si>
  <si>
    <t>Total Portfolio</t>
  </si>
  <si>
    <t>Total</t>
  </si>
  <si>
    <t>Assets</t>
  </si>
  <si>
    <t xml:space="preserve">    Loans Receivable</t>
  </si>
  <si>
    <t>Liabilities</t>
  </si>
  <si>
    <t xml:space="preserve">   Bonds Payable</t>
  </si>
  <si>
    <t>Total Liabilities</t>
  </si>
  <si>
    <t>Maturity</t>
  </si>
  <si>
    <t>Average Borrower Indebtedness</t>
  </si>
  <si>
    <t xml:space="preserve">    Accrued Interest on Investment</t>
  </si>
  <si>
    <t xml:space="preserve">    Accrued Interest Subsidy Payments</t>
  </si>
  <si>
    <t xml:space="preserve">    Total Accounts/Funds Balance</t>
  </si>
  <si>
    <t xml:space="preserve">   Accrued Interest on Senior Bonds</t>
  </si>
  <si>
    <t xml:space="preserve">   Principal of Sub Bonds Outstanding</t>
  </si>
  <si>
    <t xml:space="preserve">   Accrued Interest on Sub Bonds Outstanding</t>
  </si>
  <si>
    <t>Total Liabilities and Net Assets</t>
  </si>
  <si>
    <t>Balance Sheet</t>
  </si>
  <si>
    <t>Proprietary</t>
  </si>
  <si>
    <t xml:space="preserve">     Total Balance</t>
  </si>
  <si>
    <t>Monitoring Waterfall and Collections</t>
  </si>
  <si>
    <t>Collection Period</t>
  </si>
  <si>
    <t>Collection Activity</t>
  </si>
  <si>
    <t>Principal and Interest Distributions</t>
  </si>
  <si>
    <t>Collection Account</t>
  </si>
  <si>
    <t>Collection Amount Received</t>
  </si>
  <si>
    <t>Interest Shortfall</t>
  </si>
  <si>
    <t>Recoveries</t>
  </si>
  <si>
    <t>Interest Carryover Due</t>
  </si>
  <si>
    <t>Excess of Required Reserve Account</t>
  </si>
  <si>
    <t>Interest Carryover Paid</t>
  </si>
  <si>
    <t>Interest Carryover</t>
  </si>
  <si>
    <t>Payments from Guarantor</t>
  </si>
  <si>
    <t>Sale Proceeds</t>
  </si>
  <si>
    <t>Total Distribution Amount</t>
  </si>
  <si>
    <t>Investment Income</t>
  </si>
  <si>
    <t>All Fees</t>
  </si>
  <si>
    <t xml:space="preserve">Other Amounts Received in Collection </t>
  </si>
  <si>
    <t>Total Available Funds</t>
  </si>
  <si>
    <t>Waterfall Activity</t>
  </si>
  <si>
    <t>Waterfall for Distribution</t>
  </si>
  <si>
    <t>Amount Due</t>
  </si>
  <si>
    <t>Amount Remaining</t>
  </si>
  <si>
    <t>Contact Email</t>
  </si>
  <si>
    <t>Consolidation Loans</t>
  </si>
  <si>
    <t>800 +</t>
  </si>
  <si>
    <t>As of Date</t>
  </si>
  <si>
    <t>Bal after Waterfall</t>
  </si>
  <si>
    <t xml:space="preserve">   Cumulative Default Rate</t>
  </si>
  <si>
    <t xml:space="preserve">Auction Status </t>
  </si>
  <si>
    <t>Subsidized Stafford Loans</t>
  </si>
  <si>
    <t>Unsubsidized Stafford Loans</t>
  </si>
  <si>
    <t>Student Loan Backed Reporting Mixed Deal</t>
  </si>
  <si>
    <t>1995 A</t>
  </si>
  <si>
    <t>Failed</t>
  </si>
  <si>
    <t>1995 B</t>
  </si>
  <si>
    <t>1995 C</t>
  </si>
  <si>
    <t>1996 F</t>
  </si>
  <si>
    <t>1996 G</t>
  </si>
  <si>
    <t>1996 H</t>
  </si>
  <si>
    <t>1998 K</t>
  </si>
  <si>
    <t>1998 L</t>
  </si>
  <si>
    <t>1998 M</t>
  </si>
  <si>
    <t>1998 O</t>
  </si>
  <si>
    <t>2000 R</t>
  </si>
  <si>
    <t>2000 S</t>
  </si>
  <si>
    <t>2000 T</t>
  </si>
  <si>
    <t>2001 V</t>
  </si>
  <si>
    <t>2001 W</t>
  </si>
  <si>
    <t>2001 X</t>
  </si>
  <si>
    <t>2001 Y</t>
  </si>
  <si>
    <t>2001 Z</t>
  </si>
  <si>
    <t>2001 AA</t>
  </si>
  <si>
    <t>2002 BB</t>
  </si>
  <si>
    <t>2002 CC</t>
  </si>
  <si>
    <t>2002 DD</t>
  </si>
  <si>
    <t>1995 Master Trust</t>
  </si>
  <si>
    <t>2003 GG</t>
  </si>
  <si>
    <t>2003 HH</t>
  </si>
  <si>
    <t>2003 II</t>
  </si>
  <si>
    <t>2003 JJ</t>
  </si>
  <si>
    <t>2003 KK</t>
  </si>
  <si>
    <t>2003 LL</t>
  </si>
  <si>
    <t>2004 MM</t>
  </si>
  <si>
    <t>2004 NN</t>
  </si>
  <si>
    <t>2004 PP</t>
  </si>
  <si>
    <t>2004 OO</t>
  </si>
  <si>
    <t>2005 RR</t>
  </si>
  <si>
    <t>2005 SS</t>
  </si>
  <si>
    <t>2006 UU</t>
  </si>
  <si>
    <t>2006 VV</t>
  </si>
  <si>
    <t>2007 WW</t>
  </si>
  <si>
    <t>2007 XX</t>
  </si>
  <si>
    <t>2007 YY</t>
  </si>
  <si>
    <t xml:space="preserve">    30-59 Days Delinquent</t>
  </si>
  <si>
    <t xml:space="preserve">    60-89 Days Delinquent</t>
  </si>
  <si>
    <t xml:space="preserve">    90-119 Days Delinqent</t>
  </si>
  <si>
    <t xml:space="preserve">    150-179 Days Delinquent</t>
  </si>
  <si>
    <t xml:space="preserve">    120-149 Days Delinquent</t>
  </si>
  <si>
    <t xml:space="preserve">    180-209 Days Delinquent</t>
  </si>
  <si>
    <t xml:space="preserve">    210-239 Days Delinquent</t>
  </si>
  <si>
    <t>4 Year</t>
  </si>
  <si>
    <t>2 Year</t>
  </si>
  <si>
    <t>Foreign</t>
  </si>
  <si>
    <t>Vocational</t>
  </si>
  <si>
    <t>VSAC Extra Advantage</t>
  </si>
  <si>
    <t>VSAC Extra Choice</t>
  </si>
  <si>
    <t>VSAC Extra Classic</t>
  </si>
  <si>
    <t>VSAC Extra Institutional</t>
  </si>
  <si>
    <t>VSAC Extra Law</t>
  </si>
  <si>
    <t>VSAC Extra Medical</t>
  </si>
  <si>
    <t>92428C DB 7</t>
  </si>
  <si>
    <t>92428C DC 5</t>
  </si>
  <si>
    <t>92428C DD 3</t>
  </si>
  <si>
    <t>92428C DW 1</t>
  </si>
  <si>
    <t>92428C DX 9</t>
  </si>
  <si>
    <t>92428C DY 7</t>
  </si>
  <si>
    <t>92428C EF 7</t>
  </si>
  <si>
    <t>92428C EA 8</t>
  </si>
  <si>
    <t>92428C EB 6</t>
  </si>
  <si>
    <t>92428C EC 4</t>
  </si>
  <si>
    <t>92428C ED 2</t>
  </si>
  <si>
    <t>92428C EE 0</t>
  </si>
  <si>
    <t>92428C EG 5</t>
  </si>
  <si>
    <t>92428C EH 3</t>
  </si>
  <si>
    <t>92428C EJ 9</t>
  </si>
  <si>
    <t>92428C EM 2</t>
  </si>
  <si>
    <t>92428C EN 0</t>
  </si>
  <si>
    <t>92428C EP 5</t>
  </si>
  <si>
    <t>92428C EQ 3</t>
  </si>
  <si>
    <t>92428C ER 1</t>
  </si>
  <si>
    <t>92428C ES 9</t>
  </si>
  <si>
    <t>92428C ET 7</t>
  </si>
  <si>
    <t>92428C EU 4</t>
  </si>
  <si>
    <t>92428C EV 2</t>
  </si>
  <si>
    <t>92428C EW 0</t>
  </si>
  <si>
    <t>92428C EX 8</t>
  </si>
  <si>
    <t>92428C EZ 3</t>
  </si>
  <si>
    <t>92428C FA 7</t>
  </si>
  <si>
    <t>92428C FC 3</t>
  </si>
  <si>
    <t>92428C FD 1</t>
  </si>
  <si>
    <t>92428C FE 9</t>
  </si>
  <si>
    <t>92428C FF 6</t>
  </si>
  <si>
    <t>92428C FG 4</t>
  </si>
  <si>
    <t>92428C DG 6</t>
  </si>
  <si>
    <t>92428C DH 4</t>
  </si>
  <si>
    <t>92428C DJ 0</t>
  </si>
  <si>
    <t>92428C DN 1</t>
  </si>
  <si>
    <t>92428C DP 6</t>
  </si>
  <si>
    <t>92428C DQ 4</t>
  </si>
  <si>
    <t>92428C DS 0</t>
  </si>
  <si>
    <t>Grad / PLUS Loans</t>
  </si>
  <si>
    <t>Vermont Student Assistance Corporation</t>
  </si>
  <si>
    <t>AMBAC 1995 Indenture</t>
  </si>
  <si>
    <t xml:space="preserve">     Cash and Equivalents</t>
  </si>
  <si>
    <t xml:space="preserve">          Operating</t>
  </si>
  <si>
    <t xml:space="preserve">          Revenue</t>
  </si>
  <si>
    <t xml:space="preserve">          Loan Acquisition</t>
  </si>
  <si>
    <t xml:space="preserve">     Total Cash and Equivalents</t>
  </si>
  <si>
    <t xml:space="preserve">     Receivables</t>
  </si>
  <si>
    <t xml:space="preserve">          Investment Interest</t>
  </si>
  <si>
    <t xml:space="preserve">          Student Loans</t>
  </si>
  <si>
    <t xml:space="preserve">          Allowance for Bad Debt</t>
  </si>
  <si>
    <t xml:space="preserve">          Contra SLR - Alt Fees</t>
  </si>
  <si>
    <t xml:space="preserve">          Deferred Subsidized Fees</t>
  </si>
  <si>
    <t xml:space="preserve">          Student Loan Interest</t>
  </si>
  <si>
    <t xml:space="preserve">     Total Receivables</t>
  </si>
  <si>
    <t xml:space="preserve">     Other Assets</t>
  </si>
  <si>
    <t xml:space="preserve">          Def Bond Issuance, Net</t>
  </si>
  <si>
    <t xml:space="preserve">          Prepaid Expenses</t>
  </si>
  <si>
    <t xml:space="preserve">     Total Other Assets</t>
  </si>
  <si>
    <t>Liabilities and Net Assets</t>
  </si>
  <si>
    <t xml:space="preserve">     Liabilities</t>
  </si>
  <si>
    <t xml:space="preserve">          Senior Bonds Payable</t>
  </si>
  <si>
    <t xml:space="preserve">          Sub Bond Payable</t>
  </si>
  <si>
    <t xml:space="preserve">          Bond Interest Payable</t>
  </si>
  <si>
    <t xml:space="preserve">          Sub Bond Interest Payable</t>
  </si>
  <si>
    <t xml:space="preserve">          VT Value Rebates Payable</t>
  </si>
  <si>
    <t xml:space="preserve">          Accrued Yield - US Treasury</t>
  </si>
  <si>
    <t xml:space="preserve">          Accrued Rebates - US Treasury</t>
  </si>
  <si>
    <t xml:space="preserve">          Default Fee Payable</t>
  </si>
  <si>
    <t xml:space="preserve">          Due To US Department of Education</t>
  </si>
  <si>
    <t xml:space="preserve">          Accounts Payable and Other Liabilities</t>
  </si>
  <si>
    <t xml:space="preserve">          Due To/From Other Funds</t>
  </si>
  <si>
    <t xml:space="preserve">     Total Liabilities</t>
  </si>
  <si>
    <t xml:space="preserve">     Net Assets</t>
  </si>
  <si>
    <t xml:space="preserve">          Restricted by Bond Resolution</t>
  </si>
  <si>
    <t xml:space="preserve">     Total Net Assets</t>
  </si>
  <si>
    <t>Overall Parity Ratio</t>
  </si>
  <si>
    <t>Senior Parity Ratio</t>
  </si>
  <si>
    <t>Cumulative Recoveries (including reimbursements and collections)</t>
  </si>
  <si>
    <t xml:space="preserve">   Payments from Guarantor</t>
  </si>
  <si>
    <t xml:space="preserve">   Borrower Recoveries</t>
  </si>
  <si>
    <t>Recovery Rate</t>
  </si>
  <si>
    <t>Cumulative Net Loss</t>
  </si>
  <si>
    <r>
      <t>First</t>
    </r>
    <r>
      <rPr>
        <sz val="10"/>
        <rFont val="Arial"/>
        <family val="0"/>
      </rPr>
      <t>: Bond Insurance Premium Due</t>
    </r>
  </si>
  <si>
    <r>
      <t>Second</t>
    </r>
    <r>
      <rPr>
        <sz val="10"/>
        <rFont val="Arial"/>
        <family val="0"/>
      </rPr>
      <t>: Principal and Interest Due on Senior Bonds Outstanding</t>
    </r>
  </si>
  <si>
    <r>
      <t>Third</t>
    </r>
    <r>
      <rPr>
        <sz val="10"/>
        <rFont val="Arial"/>
        <family val="0"/>
      </rPr>
      <t>: Principal and Interest Due on Subordinate Bonds Outstanding</t>
    </r>
  </si>
  <si>
    <t>Total Fees and Program Expenses</t>
  </si>
  <si>
    <r>
      <t>Fourth</t>
    </r>
    <r>
      <rPr>
        <sz val="10"/>
        <rFont val="Arial"/>
        <family val="0"/>
      </rPr>
      <t>: Fees and Program Expenses</t>
    </r>
  </si>
  <si>
    <r>
      <t>Fifth</t>
    </r>
    <r>
      <rPr>
        <sz val="10"/>
        <rFont val="Arial"/>
        <family val="0"/>
      </rPr>
      <t>: Other amounts due to Bond Insurer or Liquidity Facility Issuer</t>
    </r>
  </si>
  <si>
    <t>Available Funds at Beginning of Period (a)</t>
  </si>
  <si>
    <t>(a) Footnotes: Available Funds is sum of Revenue and Loan Acquisition Accounts</t>
  </si>
  <si>
    <t>1995</t>
  </si>
  <si>
    <t>Trust</t>
  </si>
  <si>
    <t>Borrower Payments</t>
  </si>
  <si>
    <t>2003 FF2</t>
  </si>
  <si>
    <t xml:space="preserve">   Current Period Defaults and Write-offs</t>
  </si>
  <si>
    <t xml:space="preserve">   Cumulative Defaults and Write-offs</t>
  </si>
  <si>
    <t>Servicing Fees</t>
  </si>
  <si>
    <t>Indenture Trustee Fees</t>
  </si>
  <si>
    <t>Auction Agent Fees</t>
  </si>
  <si>
    <t>Other Fees</t>
  </si>
  <si>
    <t>Remarketing Fees</t>
  </si>
  <si>
    <t>Credit Enhancement Fees</t>
  </si>
  <si>
    <t>Arbitrage Analysis Fees</t>
  </si>
  <si>
    <t xml:space="preserve">      Loans for which claims have been filed as of Distribution Date</t>
  </si>
  <si>
    <t>Remaining Amount Available for Bond Redemption</t>
  </si>
  <si>
    <t>www.vsac.org</t>
  </si>
  <si>
    <t>Excess Earnings Rebate paid to IRS</t>
  </si>
  <si>
    <t>Accrued Interest Carryover</t>
  </si>
  <si>
    <t>Consolidation Rebate Fee paid to Dept. of Ed</t>
  </si>
  <si>
    <t>Excess Interest returned to Dept. of Ed</t>
  </si>
  <si>
    <t>Exempt</t>
  </si>
  <si>
    <t>Taxable</t>
  </si>
  <si>
    <t>IRS Status</t>
  </si>
  <si>
    <t>% of Pool</t>
  </si>
  <si>
    <t xml:space="preserve">    In School</t>
  </si>
  <si>
    <t xml:space="preserve">    Grace</t>
  </si>
  <si>
    <t>Most recent auction result</t>
  </si>
  <si>
    <r>
      <t>Rate</t>
    </r>
    <r>
      <rPr>
        <b/>
        <i/>
        <sz val="10"/>
        <rFont val="Arial"/>
        <family val="2"/>
      </rPr>
      <t>(a)</t>
    </r>
  </si>
  <si>
    <t>Loan Acquisition Fund</t>
  </si>
  <si>
    <t>Revenue Fund</t>
  </si>
  <si>
    <t xml:space="preserve">          Debt Service Reserve</t>
  </si>
  <si>
    <t xml:space="preserve">    Allowance for Bad Debt</t>
  </si>
  <si>
    <t xml:space="preserve">    Student Loan Fees</t>
  </si>
  <si>
    <t xml:space="preserve">    Prepaid Expenses</t>
  </si>
  <si>
    <t xml:space="preserve">    Deferred Bond Issuance Costs</t>
  </si>
  <si>
    <t xml:space="preserve">    Accrued Interest Receivable on Loans</t>
  </si>
  <si>
    <t xml:space="preserve">   Borrower Benefit Rebates Payable</t>
  </si>
  <si>
    <t xml:space="preserve">   Accrued Yield and Rebate - US Treasury</t>
  </si>
  <si>
    <t xml:space="preserve">   Due to US Dept. of Ed</t>
  </si>
  <si>
    <t xml:space="preserve">   Accounts Payable and Other Liabilities</t>
  </si>
  <si>
    <t xml:space="preserve">   Due To/From Operations</t>
  </si>
  <si>
    <t>Principal</t>
  </si>
  <si>
    <t>Reduced Payment</t>
  </si>
  <si>
    <t>Claim Filed</t>
  </si>
  <si>
    <t>HEAL Loans</t>
  </si>
  <si>
    <r>
      <t xml:space="preserve">Other / Unknown </t>
    </r>
    <r>
      <rPr>
        <i/>
        <sz val="10"/>
        <rFont val="Arial"/>
        <family val="2"/>
      </rPr>
      <t>(a)</t>
    </r>
  </si>
  <si>
    <t>Includes Consolidation loans for which no School Code is maintained</t>
  </si>
  <si>
    <t>Other / Unknown</t>
  </si>
  <si>
    <t xml:space="preserve">    240-269 Days Delinquent</t>
  </si>
  <si>
    <t xml:space="preserve">    270+ Days Delinquent</t>
  </si>
  <si>
    <t xml:space="preserve">    1-29 Days Delinquent</t>
  </si>
  <si>
    <t>In Grace</t>
  </si>
  <si>
    <t xml:space="preserve">In School </t>
  </si>
  <si>
    <t xml:space="preserve">Repayment </t>
  </si>
  <si>
    <t xml:space="preserve">Forbearance </t>
  </si>
  <si>
    <t xml:space="preserve">Reduced Payment </t>
  </si>
  <si>
    <t xml:space="preserve">Deferment </t>
  </si>
  <si>
    <t>Weghted Average Maturity (WAM) (in months)</t>
  </si>
  <si>
    <t>Interest Accrued</t>
  </si>
  <si>
    <t>Interest Due</t>
  </si>
  <si>
    <t>Interest Paid</t>
  </si>
  <si>
    <t>Average FICO Score (a)</t>
  </si>
  <si>
    <t>Average of FICO scores on record</t>
  </si>
  <si>
    <t>Average FICO Score (cosigned borrowers) (a)</t>
  </si>
  <si>
    <t>Average FICO Score (non-cosigned borrowers) (a)</t>
  </si>
  <si>
    <t>Portfolio Summary - FFELP</t>
  </si>
  <si>
    <t>Notes/Bonds</t>
  </si>
  <si>
    <t>Weighted Average Payments Made - FFELP</t>
  </si>
  <si>
    <t>Funds and Accounts - Trust</t>
  </si>
  <si>
    <t>Balance Sheet and Parity - Trust</t>
  </si>
  <si>
    <t>Portfolio by Loan Status - FFELP</t>
  </si>
  <si>
    <t>Delinquency Status - FFELP</t>
  </si>
  <si>
    <t>Portfolio by Loan Type - FFELP</t>
  </si>
  <si>
    <t>Portfolio by School Type - FFELP</t>
  </si>
  <si>
    <t>Portfolio by Loan Status - Private</t>
  </si>
  <si>
    <t>Delinquency Status - Private</t>
  </si>
  <si>
    <t>Portfolio by Loan Program - Private</t>
  </si>
  <si>
    <t>Portfolio by School Type - Private</t>
  </si>
  <si>
    <t>Distribution by FICO Credit Scores - Private</t>
  </si>
  <si>
    <t>Quarterly Distribution Report</t>
  </si>
  <si>
    <t>Total Repayment includes Reduced Payment loans</t>
  </si>
  <si>
    <t>No FICO Score</t>
  </si>
  <si>
    <t>Less than 650</t>
  </si>
  <si>
    <t>Private Loans - Other (a)</t>
  </si>
  <si>
    <t>Includes Non-Guaranteed FFEL</t>
  </si>
  <si>
    <t>investorrelations@vsac.org</t>
  </si>
  <si>
    <t xml:space="preserve">          FIB</t>
  </si>
  <si>
    <t xml:space="preserve">          SAP</t>
  </si>
  <si>
    <t>650 - 699</t>
  </si>
  <si>
    <t>700 - 749</t>
  </si>
  <si>
    <t>750 - 799</t>
  </si>
  <si>
    <t>Total Interest Distribution on Senior Bonds Outstanding</t>
  </si>
  <si>
    <t>Cash Used to Redeem Bond Principal during Period</t>
  </si>
  <si>
    <t>Ambac 1995 Indenture</t>
  </si>
  <si>
    <t>Quarterly Income Statement</t>
  </si>
  <si>
    <t>1995 Trust</t>
  </si>
  <si>
    <t>Bond Direct Contribution</t>
  </si>
  <si>
    <t xml:space="preserve">     Revenue</t>
  </si>
  <si>
    <t xml:space="preserve">          Federal Interest Benefits</t>
  </si>
  <si>
    <t xml:space="preserve">          Special Allowance Payments</t>
  </si>
  <si>
    <t xml:space="preserve">          Interest on Investments</t>
  </si>
  <si>
    <t xml:space="preserve">          Interest and Fees/Student Loans</t>
  </si>
  <si>
    <t xml:space="preserve">          Other Income</t>
  </si>
  <si>
    <t xml:space="preserve">     Total Revenue</t>
  </si>
  <si>
    <t xml:space="preserve">     Bond Expenses</t>
  </si>
  <si>
    <t xml:space="preserve">          Bond/Note Interest</t>
  </si>
  <si>
    <t xml:space="preserve">          Sub Bond Interest</t>
  </si>
  <si>
    <t xml:space="preserve">          Lender Fees and Consolidation Fees</t>
  </si>
  <si>
    <t xml:space="preserve">          SAP Int Returned to DOE</t>
  </si>
  <si>
    <t xml:space="preserve">          VT Value Rebate Expense</t>
  </si>
  <si>
    <t xml:space="preserve">          Fees Paid on Borrower Behalf</t>
  </si>
  <si>
    <t xml:space="preserve">          Yield Exp - US Treasury</t>
  </si>
  <si>
    <t xml:space="preserve">          Yield Analysis</t>
  </si>
  <si>
    <t xml:space="preserve">          Rebate Exp - US Treasury</t>
  </si>
  <si>
    <t xml:space="preserve">          Rebate Analysis</t>
  </si>
  <si>
    <t xml:space="preserve">          Bad Debt Expense</t>
  </si>
  <si>
    <t xml:space="preserve">          Credit Enhancement</t>
  </si>
  <si>
    <t xml:space="preserve">          Auction Agent</t>
  </si>
  <si>
    <t xml:space="preserve">          Remarketing</t>
  </si>
  <si>
    <t xml:space="preserve">          Trustee Fees</t>
  </si>
  <si>
    <t xml:space="preserve">     Total Interest Expenses</t>
  </si>
  <si>
    <t>Total Direct Contribution</t>
  </si>
  <si>
    <t>Administrative Expense</t>
  </si>
  <si>
    <t xml:space="preserve">          Salaries and Benefits</t>
  </si>
  <si>
    <t xml:space="preserve">          Other General and Admin</t>
  </si>
  <si>
    <t xml:space="preserve">          Other Loan Finance Expense</t>
  </si>
  <si>
    <t xml:space="preserve">          Amortization of Bond Issuance</t>
  </si>
  <si>
    <t xml:space="preserve">          Subsidy Transfer to Ops</t>
  </si>
  <si>
    <t>Total Administrative</t>
  </si>
  <si>
    <t>Transfers</t>
  </si>
  <si>
    <t>BEGINNING NET ASSETS</t>
  </si>
  <si>
    <t>NET SURPLUS/(DEFICIT)</t>
  </si>
  <si>
    <t>ENDING NET ASSETS</t>
  </si>
  <si>
    <t>Cumulative Default Rate - FFELP</t>
  </si>
  <si>
    <t>Cumulative Default Rate - Private</t>
  </si>
  <si>
    <t>Fees and Program Expenses for Current Period</t>
  </si>
  <si>
    <r>
      <t>Sixth</t>
    </r>
    <r>
      <rPr>
        <sz val="10"/>
        <rFont val="Arial"/>
        <family val="0"/>
      </rPr>
      <t>: Payment to Debt Service Reserve Account if necessary to meet minimum required</t>
    </r>
  </si>
  <si>
    <t>Interest Distributions</t>
  </si>
  <si>
    <t xml:space="preserve">          Rating Agency Fees</t>
  </si>
  <si>
    <t>Repayment</t>
  </si>
  <si>
    <t>Forbearance</t>
  </si>
  <si>
    <t>W.A. Time until (a)</t>
  </si>
  <si>
    <t>Current Status</t>
  </si>
  <si>
    <t>Conversion to Repayment</t>
  </si>
  <si>
    <t>months</t>
  </si>
  <si>
    <t>Total Not Converted</t>
  </si>
  <si>
    <t>W.A. Time since</t>
  </si>
  <si>
    <t>Total Converted</t>
  </si>
  <si>
    <t>W.A. Time until Conversion to Repayment includes Grace period</t>
  </si>
  <si>
    <t>Weighted Average Payments Made - Private</t>
  </si>
  <si>
    <t>Portfolio Summary - Private (b)</t>
  </si>
  <si>
    <t>Private loan portfolio includes Non-guaranteed FFEL loans</t>
  </si>
  <si>
    <t xml:space="preserve"> 9/30/2011</t>
  </si>
  <si>
    <t>Periodic Principal Distribution Amount Due</t>
  </si>
  <si>
    <t>Periodic Principal Paid (a)</t>
  </si>
  <si>
    <t>Principal Shortfall</t>
  </si>
  <si>
    <t>Principal Distributions are voluntary early retirements</t>
  </si>
  <si>
    <t xml:space="preserve"> 12/31/2011</t>
  </si>
  <si>
    <t>10/1/11 - 12/31/11</t>
  </si>
  <si>
    <t>10/1/2011- 12/31/2011</t>
  </si>
  <si>
    <t>Student Loans Receivable Activity</t>
  </si>
  <si>
    <t>Beginning Balance</t>
  </si>
  <si>
    <t>Interest Caps</t>
  </si>
  <si>
    <t>Consolidation Payments</t>
  </si>
  <si>
    <t>Claim Payments</t>
  </si>
  <si>
    <t>Disbursements</t>
  </si>
  <si>
    <t>Refunds to Borrower</t>
  </si>
  <si>
    <t>Borrower Benefit Rebates</t>
  </si>
  <si>
    <t>School Refunds</t>
  </si>
  <si>
    <t xml:space="preserve">Write-offs </t>
  </si>
  <si>
    <t>Miscellaneous Adjustments</t>
  </si>
  <si>
    <t>Ending Balance</t>
  </si>
  <si>
    <t>N/A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</si>
</sst>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%"/>
    <numFmt numFmtId="167" formatCode="0.00_)"/>
    <numFmt numFmtId="168" formatCode="0.00_);\(0.00\)"/>
    <numFmt numFmtId="169" formatCode="mm/dd/yy"/>
    <numFmt numFmtId="170" formatCode="mmmm\ d\,\ yyyy"/>
    <numFmt numFmtId="171" formatCode="_(&quot;$&quot;* #,##0_);_(&quot;$&quot;* \(#,##0\);_(&quot;$&quot;* &quot;-&quot;??_);_(@_)"/>
    <numFmt numFmtId="172" formatCode="0.000%"/>
    <numFmt numFmtId="173" formatCode="mm/dd/yy;@"/>
    <numFmt numFmtId="174" formatCode="[$-409]dddd\,\ mmmm\ dd\,\ yyyy"/>
    <numFmt numFmtId="175" formatCode="&quot;$&quot;#,##0"/>
    <numFmt numFmtId="176" formatCode="dd\-mmm\-yy"/>
    <numFmt numFmtId="177" formatCode="&quot;$&quot;#,##0.00;\(&quot;$&quot;#,##0.00\)"/>
    <numFmt numFmtId="178" formatCode="m/d/yyyy"/>
    <numFmt numFmtId="179" formatCode="&quot;$&quot;#,##0.0_);\(&quot;$&quot;#,##0.0\)"/>
    <numFmt numFmtId="180" formatCode="&quot;$&quot;#,##0.00"/>
    <numFmt numFmtId="181" formatCode="&quot;$&quot;#,##0.000"/>
    <numFmt numFmtId="182" formatCode="&quot;$&quot;#,##0.0"/>
    <numFmt numFmtId="183" formatCode="mmm\-yyyy"/>
    <numFmt numFmtId="184" formatCode="0.000000"/>
    <numFmt numFmtId="185" formatCode="0.00000"/>
    <numFmt numFmtId="186" formatCode="0.0000"/>
    <numFmt numFmtId="187" formatCode="0.000"/>
    <numFmt numFmtId="188" formatCode="0.0"/>
    <numFmt numFmtId="189" formatCode="0.0000000"/>
    <numFmt numFmtId="190" formatCode="#,##0.00;\(#,##0.00\)"/>
    <numFmt numFmtId="191" formatCode="0.0_);\(0.0\)"/>
    <numFmt numFmtId="192" formatCode="#,##0.0"/>
    <numFmt numFmtId="193" formatCode="#,##0.0000000000"/>
    <numFmt numFmtId="194" formatCode="#,##0.000000000"/>
    <numFmt numFmtId="195" formatCode="m/d/yy"/>
    <numFmt numFmtId="196" formatCode="&quot;Interest Due on Bonds &quot;mm/dd/yy"/>
    <numFmt numFmtId="197" formatCode="&quot;Accrued Interest on Bonds &quot;mm/dd/yy"/>
    <numFmt numFmtId="198" formatCode="m/d"/>
    <numFmt numFmtId="199" formatCode="0.00;[Red]0.00"/>
    <numFmt numFmtId="200" formatCode="0.0000%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i/>
      <sz val="16"/>
      <name val="Helv"/>
      <family val="0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3.9"/>
      <name val="Arial"/>
      <family val="2"/>
    </font>
    <font>
      <sz val="12"/>
      <name val="Arial"/>
      <family val="2"/>
    </font>
    <font>
      <b/>
      <sz val="7.9"/>
      <name val="Arial"/>
      <family val="2"/>
    </font>
    <font>
      <sz val="8.05"/>
      <name val="Times New Roman"/>
      <family val="1"/>
    </font>
    <font>
      <sz val="8"/>
      <name val="Times New Roman"/>
      <family val="1"/>
    </font>
    <font>
      <sz val="8.05"/>
      <name val="Arial"/>
      <family val="2"/>
    </font>
    <font>
      <b/>
      <sz val="8.05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5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1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6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167" fontId="20" fillId="0" borderId="0">
      <alignment/>
      <protection/>
    </xf>
    <xf numFmtId="0" fontId="32" fillId="16" borderId="0">
      <alignment/>
      <protection/>
    </xf>
    <xf numFmtId="0" fontId="32" fillId="16" borderId="0">
      <alignment/>
      <protection/>
    </xf>
    <xf numFmtId="0" fontId="0" fillId="4" borderId="7" applyNumberFormat="0" applyFont="0" applyAlignment="0" applyProtection="0"/>
    <xf numFmtId="0" fontId="21" fillId="16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1" fillId="0" borderId="0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ill="1" applyBorder="1" applyAlignment="1">
      <alignment/>
    </xf>
    <xf numFmtId="0" fontId="0" fillId="0" borderId="17" xfId="0" applyBorder="1" applyAlignment="1">
      <alignment/>
    </xf>
    <xf numFmtId="0" fontId="4" fillId="0" borderId="11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18" xfId="0" applyBorder="1" applyAlignment="1">
      <alignment/>
    </xf>
    <xf numFmtId="0" fontId="0" fillId="0" borderId="19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21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9" xfId="0" applyFont="1" applyFill="1" applyBorder="1" applyAlignment="1">
      <alignment/>
    </xf>
    <xf numFmtId="0" fontId="3" fillId="0" borderId="0" xfId="0" applyFont="1" applyFill="1" applyBorder="1" applyAlignment="1">
      <alignment vertical="center" wrapText="1"/>
    </xf>
    <xf numFmtId="0" fontId="26" fillId="0" borderId="22" xfId="0" applyFont="1" applyBorder="1" applyAlignment="1">
      <alignment/>
    </xf>
    <xf numFmtId="0" fontId="0" fillId="0" borderId="23" xfId="0" applyBorder="1" applyAlignment="1">
      <alignment/>
    </xf>
    <xf numFmtId="0" fontId="26" fillId="0" borderId="0" xfId="0" applyFont="1" applyBorder="1" applyAlignment="1">
      <alignment/>
    </xf>
    <xf numFmtId="0" fontId="1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4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27" xfId="0" applyBorder="1" applyAlignment="1">
      <alignment/>
    </xf>
    <xf numFmtId="0" fontId="27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1" fillId="0" borderId="19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0" fillId="0" borderId="0" xfId="0" applyFill="1" applyAlignment="1">
      <alignment/>
    </xf>
    <xf numFmtId="0" fontId="0" fillId="0" borderId="15" xfId="0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2" xfId="0" applyFill="1" applyBorder="1" applyAlignment="1">
      <alignment/>
    </xf>
    <xf numFmtId="0" fontId="4" fillId="0" borderId="13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Font="1" applyFill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18" xfId="0" applyFont="1" applyFill="1" applyBorder="1" applyAlignment="1">
      <alignment/>
    </xf>
    <xf numFmtId="175" fontId="0" fillId="0" borderId="28" xfId="0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43" fontId="0" fillId="0" borderId="0" xfId="0" applyNumberFormat="1" applyFont="1" applyFill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0" xfId="0" applyFont="1" applyAlignment="1">
      <alignment horizontal="center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33" fillId="0" borderId="31" xfId="0" applyFont="1" applyBorder="1" applyAlignment="1">
      <alignment horizontal="center" vertical="center"/>
    </xf>
    <xf numFmtId="0" fontId="34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4" fillId="0" borderId="0" xfId="0" applyNumberFormat="1" applyFont="1" applyAlignment="1">
      <alignment horizontal="right" vertical="center"/>
    </xf>
    <xf numFmtId="7" fontId="34" fillId="0" borderId="32" xfId="0" applyNumberFormat="1" applyFont="1" applyBorder="1" applyAlignment="1">
      <alignment horizontal="right" vertical="center"/>
    </xf>
    <xf numFmtId="7" fontId="34" fillId="0" borderId="33" xfId="0" applyNumberFormat="1" applyFont="1" applyBorder="1" applyAlignment="1">
      <alignment horizontal="right" vertical="center"/>
    </xf>
    <xf numFmtId="7" fontId="34" fillId="0" borderId="34" xfId="0" applyNumberFormat="1" applyFont="1" applyBorder="1" applyAlignment="1">
      <alignment horizontal="right" vertical="center"/>
    </xf>
    <xf numFmtId="0" fontId="34" fillId="0" borderId="0" xfId="0" applyNumberFormat="1" applyFont="1" applyFill="1" applyBorder="1" applyAlignment="1" applyProtection="1">
      <alignment horizontal="left" vertical="center"/>
      <protection/>
    </xf>
    <xf numFmtId="10" fontId="35" fillId="0" borderId="0" xfId="63" applyNumberFormat="1" applyFont="1" applyFill="1" applyBorder="1" applyAlignment="1" applyProtection="1">
      <alignment/>
      <protection/>
    </xf>
    <xf numFmtId="0" fontId="0" fillId="0" borderId="12" xfId="0" applyFill="1" applyBorder="1" applyAlignment="1">
      <alignment horizontal="left"/>
    </xf>
    <xf numFmtId="14" fontId="1" fillId="0" borderId="2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178" fontId="36" fillId="0" borderId="0" xfId="0" applyNumberFormat="1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5" fontId="0" fillId="0" borderId="12" xfId="0" applyNumberFormat="1" applyBorder="1" applyAlignment="1">
      <alignment/>
    </xf>
    <xf numFmtId="5" fontId="0" fillId="0" borderId="35" xfId="0" applyNumberFormat="1" applyBorder="1" applyAlignment="1">
      <alignment/>
    </xf>
    <xf numFmtId="5" fontId="0" fillId="0" borderId="0" xfId="0" applyNumberFormat="1" applyBorder="1" applyAlignment="1">
      <alignment/>
    </xf>
    <xf numFmtId="14" fontId="0" fillId="0" borderId="20" xfId="0" applyNumberFormat="1" applyBorder="1" applyAlignment="1">
      <alignment/>
    </xf>
    <xf numFmtId="5" fontId="0" fillId="0" borderId="0" xfId="0" applyNumberFormat="1" applyFill="1" applyBorder="1" applyAlignment="1">
      <alignment/>
    </xf>
    <xf numFmtId="5" fontId="0" fillId="0" borderId="20" xfId="0" applyNumberFormat="1" applyBorder="1" applyAlignment="1">
      <alignment/>
    </xf>
    <xf numFmtId="10" fontId="0" fillId="0" borderId="12" xfId="63" applyNumberFormat="1" applyFont="1" applyFill="1" applyBorder="1" applyAlignment="1">
      <alignment horizontal="right"/>
    </xf>
    <xf numFmtId="10" fontId="0" fillId="0" borderId="20" xfId="63" applyNumberFormat="1" applyFont="1" applyFill="1" applyBorder="1" applyAlignment="1">
      <alignment horizontal="right"/>
    </xf>
    <xf numFmtId="175" fontId="0" fillId="0" borderId="36" xfId="0" applyNumberFormat="1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 horizontal="center"/>
    </xf>
    <xf numFmtId="5" fontId="0" fillId="0" borderId="19" xfId="0" applyNumberFormat="1" applyBorder="1" applyAlignment="1">
      <alignment/>
    </xf>
    <xf numFmtId="180" fontId="0" fillId="0" borderId="17" xfId="0" applyNumberFormat="1" applyBorder="1" applyAlignment="1">
      <alignment/>
    </xf>
    <xf numFmtId="180" fontId="0" fillId="0" borderId="38" xfId="0" applyNumberFormat="1" applyBorder="1" applyAlignment="1">
      <alignment/>
    </xf>
    <xf numFmtId="175" fontId="1" fillId="0" borderId="29" xfId="42" applyNumberFormat="1" applyFont="1" applyFill="1" applyBorder="1" applyAlignment="1">
      <alignment/>
    </xf>
    <xf numFmtId="175" fontId="0" fillId="0" borderId="29" xfId="0" applyNumberFormat="1" applyFont="1" applyFill="1" applyBorder="1" applyAlignment="1">
      <alignment horizontal="center"/>
    </xf>
    <xf numFmtId="175" fontId="0" fillId="0" borderId="39" xfId="0" applyNumberFormat="1" applyFont="1" applyFill="1" applyBorder="1" applyAlignment="1">
      <alignment horizontal="center"/>
    </xf>
    <xf numFmtId="175" fontId="0" fillId="0" borderId="12" xfId="0" applyNumberFormat="1" applyBorder="1" applyAlignment="1">
      <alignment/>
    </xf>
    <xf numFmtId="175" fontId="0" fillId="0" borderId="12" xfId="0" applyNumberFormat="1" applyBorder="1" applyAlignment="1">
      <alignment/>
    </xf>
    <xf numFmtId="175" fontId="0" fillId="0" borderId="17" xfId="0" applyNumberFormat="1" applyBorder="1" applyAlignment="1">
      <alignment/>
    </xf>
    <xf numFmtId="175" fontId="0" fillId="0" borderId="38" xfId="0" applyNumberFormat="1" applyBorder="1" applyAlignment="1">
      <alignment/>
    </xf>
    <xf numFmtId="0" fontId="1" fillId="0" borderId="40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wrapText="1"/>
    </xf>
    <xf numFmtId="175" fontId="0" fillId="0" borderId="0" xfId="0" applyNumberFormat="1" applyAlignment="1">
      <alignment/>
    </xf>
    <xf numFmtId="5" fontId="0" fillId="0" borderId="0" xfId="0" applyNumberFormat="1" applyAlignment="1">
      <alignment/>
    </xf>
    <xf numFmtId="0" fontId="24" fillId="0" borderId="0" xfId="0" applyFont="1" applyAlignment="1">
      <alignment horizontal="right"/>
    </xf>
    <xf numFmtId="7" fontId="24" fillId="0" borderId="0" xfId="0" applyNumberFormat="1" applyFont="1" applyAlignment="1">
      <alignment horizontal="right"/>
    </xf>
    <xf numFmtId="7" fontId="34" fillId="0" borderId="31" xfId="0" applyNumberFormat="1" applyFont="1" applyBorder="1" applyAlignment="1">
      <alignment horizontal="right" vertical="center"/>
    </xf>
    <xf numFmtId="0" fontId="37" fillId="0" borderId="0" xfId="0" applyFont="1" applyAlignment="1">
      <alignment horizontal="left" vertical="center"/>
    </xf>
    <xf numFmtId="0" fontId="0" fillId="0" borderId="0" xfId="0" applyNumberFormat="1" applyFont="1" applyFill="1" applyBorder="1" applyAlignment="1" applyProtection="1">
      <alignment/>
      <protection/>
    </xf>
    <xf numFmtId="7" fontId="37" fillId="0" borderId="0" xfId="0" applyNumberFormat="1" applyFont="1" applyAlignment="1">
      <alignment horizontal="right" vertical="center"/>
    </xf>
    <xf numFmtId="7" fontId="37" fillId="0" borderId="34" xfId="0" applyNumberFormat="1" applyFont="1" applyBorder="1" applyAlignment="1">
      <alignment horizontal="right" vertic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24" fillId="0" borderId="0" xfId="0" applyFont="1" applyBorder="1" applyAlignment="1">
      <alignment horizontal="left"/>
    </xf>
    <xf numFmtId="180" fontId="24" fillId="0" borderId="0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2" fillId="0" borderId="0" xfId="0" applyFont="1" applyFill="1" applyAlignment="1">
      <alignment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0" fontId="16" fillId="0" borderId="0" xfId="54" applyFill="1" applyBorder="1" applyAlignment="1" applyProtection="1">
      <alignment horizontal="left"/>
      <protection/>
    </xf>
    <xf numFmtId="0" fontId="2" fillId="0" borderId="24" xfId="0" applyFont="1" applyFill="1" applyBorder="1" applyAlignment="1">
      <alignment/>
    </xf>
    <xf numFmtId="0" fontId="1" fillId="0" borderId="15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44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 wrapText="1"/>
    </xf>
    <xf numFmtId="0" fontId="0" fillId="0" borderId="36" xfId="0" applyFont="1" applyFill="1" applyBorder="1" applyAlignment="1">
      <alignment horizontal="center"/>
    </xf>
    <xf numFmtId="172" fontId="0" fillId="0" borderId="46" xfId="63" applyNumberFormat="1" applyFont="1" applyFill="1" applyBorder="1" applyAlignment="1">
      <alignment horizontal="center"/>
    </xf>
    <xf numFmtId="10" fontId="24" fillId="0" borderId="46" xfId="63" applyNumberFormat="1" applyFont="1" applyFill="1" applyBorder="1" applyAlignment="1">
      <alignment horizontal="center"/>
    </xf>
    <xf numFmtId="14" fontId="0" fillId="0" borderId="47" xfId="0" applyNumberFormat="1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172" fontId="0" fillId="0" borderId="48" xfId="63" applyNumberFormat="1" applyFont="1" applyFill="1" applyBorder="1" applyAlignment="1">
      <alignment horizontal="center"/>
    </xf>
    <xf numFmtId="10" fontId="24" fillId="0" borderId="48" xfId="63" applyNumberFormat="1" applyFont="1" applyFill="1" applyBorder="1" applyAlignment="1">
      <alignment horizontal="center"/>
    </xf>
    <xf numFmtId="14" fontId="0" fillId="0" borderId="12" xfId="63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10" fontId="0" fillId="0" borderId="49" xfId="63" applyNumberFormat="1" applyFont="1" applyFill="1" applyBorder="1" applyAlignment="1">
      <alignment horizontal="center"/>
    </xf>
    <xf numFmtId="10" fontId="24" fillId="0" borderId="49" xfId="63" applyNumberFormat="1" applyFont="1" applyFill="1" applyBorder="1" applyAlignment="1">
      <alignment horizontal="center"/>
    </xf>
    <xf numFmtId="14" fontId="0" fillId="0" borderId="20" xfId="63" applyNumberFormat="1" applyFont="1" applyFill="1" applyBorder="1" applyAlignment="1">
      <alignment horizontal="center"/>
    </xf>
    <xf numFmtId="0" fontId="0" fillId="0" borderId="39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10" fontId="0" fillId="0" borderId="49" xfId="63" applyNumberFormat="1" applyFont="1" applyFill="1" applyBorder="1" applyAlignment="1">
      <alignment/>
    </xf>
    <xf numFmtId="10" fontId="25" fillId="0" borderId="48" xfId="63" applyNumberFormat="1" applyFont="1" applyFill="1" applyBorder="1" applyAlignment="1">
      <alignment horizontal="center"/>
    </xf>
    <xf numFmtId="10" fontId="1" fillId="0" borderId="20" xfId="63" applyNumberFormat="1" applyFont="1" applyFill="1" applyBorder="1" applyAlignment="1">
      <alignment horizontal="center"/>
    </xf>
    <xf numFmtId="0" fontId="4" fillId="0" borderId="50" xfId="0" applyFont="1" applyFill="1" applyBorder="1" applyAlignment="1">
      <alignment/>
    </xf>
    <xf numFmtId="7" fontId="3" fillId="0" borderId="30" xfId="0" applyNumberFormat="1" applyFont="1" applyFill="1" applyBorder="1" applyAlignment="1">
      <alignment/>
    </xf>
    <xf numFmtId="180" fontId="4" fillId="0" borderId="30" xfId="0" applyNumberFormat="1" applyFont="1" applyFill="1" applyBorder="1" applyAlignment="1">
      <alignment/>
    </xf>
    <xf numFmtId="0" fontId="4" fillId="0" borderId="51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4" xfId="0" applyFont="1" applyFill="1" applyBorder="1" applyAlignment="1">
      <alignment/>
    </xf>
    <xf numFmtId="0" fontId="1" fillId="0" borderId="44" xfId="0" applyFont="1" applyFill="1" applyBorder="1" applyAlignment="1">
      <alignment/>
    </xf>
    <xf numFmtId="0" fontId="1" fillId="0" borderId="40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1" fillId="0" borderId="45" xfId="0" applyFont="1" applyFill="1" applyBorder="1" applyAlignment="1">
      <alignment/>
    </xf>
    <xf numFmtId="5" fontId="0" fillId="0" borderId="12" xfId="0" applyNumberFormat="1" applyFill="1" applyBorder="1" applyAlignment="1">
      <alignment/>
    </xf>
    <xf numFmtId="5" fontId="0" fillId="0" borderId="28" xfId="42" applyNumberFormat="1" applyFont="1" applyFill="1" applyBorder="1" applyAlignment="1">
      <alignment/>
    </xf>
    <xf numFmtId="5" fontId="0" fillId="0" borderId="17" xfId="42" applyNumberFormat="1" applyFont="1" applyFill="1" applyBorder="1" applyAlignment="1">
      <alignment/>
    </xf>
    <xf numFmtId="5" fontId="0" fillId="0" borderId="47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5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0" fillId="0" borderId="30" xfId="0" applyFont="1" applyFill="1" applyBorder="1" applyAlignment="1">
      <alignment/>
    </xf>
    <xf numFmtId="0" fontId="0" fillId="0" borderId="28" xfId="0" applyFont="1" applyFill="1" applyBorder="1" applyAlignment="1">
      <alignment/>
    </xf>
    <xf numFmtId="164" fontId="0" fillId="0" borderId="51" xfId="42" applyNumberFormat="1" applyFont="1" applyFill="1" applyBorder="1" applyAlignment="1">
      <alignment/>
    </xf>
    <xf numFmtId="5" fontId="0" fillId="0" borderId="17" xfId="0" applyNumberFormat="1" applyFont="1" applyFill="1" applyBorder="1" applyAlignment="1">
      <alignment horizontal="center"/>
    </xf>
    <xf numFmtId="5" fontId="0" fillId="0" borderId="17" xfId="0" applyNumberFormat="1" applyFont="1" applyFill="1" applyBorder="1" applyAlignment="1">
      <alignment/>
    </xf>
    <xf numFmtId="5" fontId="0" fillId="0" borderId="38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 horizontal="center"/>
    </xf>
    <xf numFmtId="5" fontId="0" fillId="0" borderId="29" xfId="0" applyNumberFormat="1" applyFont="1" applyFill="1" applyBorder="1" applyAlignment="1">
      <alignment/>
    </xf>
    <xf numFmtId="5" fontId="0" fillId="0" borderId="52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/>
    </xf>
    <xf numFmtId="164" fontId="0" fillId="0" borderId="12" xfId="42" applyNumberFormat="1" applyFont="1" applyFill="1" applyBorder="1" applyAlignment="1">
      <alignment/>
    </xf>
    <xf numFmtId="10" fontId="0" fillId="0" borderId="17" xfId="63" applyNumberFormat="1" applyFont="1" applyFill="1" applyBorder="1" applyAlignment="1">
      <alignment horizontal="center"/>
    </xf>
    <xf numFmtId="10" fontId="0" fillId="0" borderId="17" xfId="63" applyNumberFormat="1" applyFont="1" applyFill="1" applyBorder="1" applyAlignment="1">
      <alignment/>
    </xf>
    <xf numFmtId="10" fontId="0" fillId="0" borderId="38" xfId="63" applyNumberFormat="1" applyFont="1" applyFill="1" applyBorder="1" applyAlignment="1">
      <alignment horizontal="center"/>
    </xf>
    <xf numFmtId="10" fontId="0" fillId="0" borderId="29" xfId="63" applyNumberFormat="1" applyFont="1" applyFill="1" applyBorder="1" applyAlignment="1">
      <alignment/>
    </xf>
    <xf numFmtId="0" fontId="1" fillId="0" borderId="0" xfId="0" applyFont="1" applyFill="1" applyAlignment="1">
      <alignment/>
    </xf>
    <xf numFmtId="5" fontId="0" fillId="0" borderId="51" xfId="42" applyNumberFormat="1" applyFont="1" applyFill="1" applyBorder="1" applyAlignment="1">
      <alignment/>
    </xf>
    <xf numFmtId="5" fontId="0" fillId="0" borderId="12" xfId="0" applyNumberFormat="1" applyFont="1" applyFill="1" applyBorder="1" applyAlignment="1">
      <alignment/>
    </xf>
    <xf numFmtId="10" fontId="0" fillId="0" borderId="17" xfId="63" applyNumberFormat="1" applyFont="1" applyFill="1" applyBorder="1" applyAlignment="1">
      <alignment/>
    </xf>
    <xf numFmtId="10" fontId="0" fillId="0" borderId="12" xfId="63" applyNumberFormat="1" applyFont="1" applyFill="1" applyBorder="1" applyAlignment="1">
      <alignment/>
    </xf>
    <xf numFmtId="188" fontId="0" fillId="0" borderId="17" xfId="0" applyNumberFormat="1" applyFont="1" applyFill="1" applyBorder="1" applyAlignment="1">
      <alignment/>
    </xf>
    <xf numFmtId="188" fontId="0" fillId="0" borderId="12" xfId="0" applyNumberFormat="1" applyFont="1" applyFill="1" applyBorder="1" applyAlignment="1">
      <alignment/>
    </xf>
    <xf numFmtId="41" fontId="0" fillId="0" borderId="17" xfId="0" applyNumberFormat="1" applyFont="1" applyFill="1" applyBorder="1" applyAlignment="1">
      <alignment/>
    </xf>
    <xf numFmtId="41" fontId="0" fillId="0" borderId="12" xfId="0" applyNumberFormat="1" applyFont="1" applyFill="1" applyBorder="1" applyAlignment="1">
      <alignment/>
    </xf>
    <xf numFmtId="5" fontId="0" fillId="0" borderId="29" xfId="0" applyNumberFormat="1" applyFont="1" applyFill="1" applyBorder="1" applyAlignment="1">
      <alignment/>
    </xf>
    <xf numFmtId="5" fontId="0" fillId="0" borderId="20" xfId="0" applyNumberFormat="1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1" fillId="0" borderId="41" xfId="0" applyFont="1" applyFill="1" applyBorder="1" applyAlignment="1">
      <alignment/>
    </xf>
    <xf numFmtId="43" fontId="1" fillId="0" borderId="42" xfId="42" applyNumberFormat="1" applyFont="1" applyFill="1" applyBorder="1" applyAlignment="1">
      <alignment horizontal="center"/>
    </xf>
    <xf numFmtId="43" fontId="1" fillId="0" borderId="41" xfId="42" applyNumberFormat="1" applyFont="1" applyFill="1" applyBorder="1" applyAlignment="1">
      <alignment horizontal="center"/>
    </xf>
    <xf numFmtId="43" fontId="1" fillId="0" borderId="45" xfId="42" applyNumberFormat="1" applyFont="1" applyFill="1" applyBorder="1" applyAlignment="1">
      <alignment horizontal="center"/>
    </xf>
    <xf numFmtId="175" fontId="0" fillId="0" borderId="17" xfId="0" applyNumberFormat="1" applyFont="1" applyFill="1" applyBorder="1" applyAlignment="1">
      <alignment/>
    </xf>
    <xf numFmtId="166" fontId="0" fillId="0" borderId="37" xfId="63" applyNumberFormat="1" applyFont="1" applyFill="1" applyBorder="1" applyAlignment="1">
      <alignment/>
    </xf>
    <xf numFmtId="166" fontId="0" fillId="0" borderId="47" xfId="63" applyNumberFormat="1" applyFont="1" applyFill="1" applyBorder="1" applyAlignment="1">
      <alignment/>
    </xf>
    <xf numFmtId="166" fontId="0" fillId="0" borderId="38" xfId="63" applyNumberFormat="1" applyFont="1" applyFill="1" applyBorder="1" applyAlignment="1">
      <alignment/>
    </xf>
    <xf numFmtId="41" fontId="0" fillId="0" borderId="29" xfId="42" applyNumberFormat="1" applyFont="1" applyFill="1" applyBorder="1" applyAlignment="1">
      <alignment/>
    </xf>
    <xf numFmtId="175" fontId="0" fillId="0" borderId="29" xfId="42" applyNumberFormat="1" applyFont="1" applyFill="1" applyBorder="1" applyAlignment="1">
      <alignment/>
    </xf>
    <xf numFmtId="166" fontId="0" fillId="0" borderId="29" xfId="63" applyNumberFormat="1" applyFont="1" applyFill="1" applyBorder="1" applyAlignment="1">
      <alignment/>
    </xf>
    <xf numFmtId="166" fontId="0" fillId="0" borderId="52" xfId="63" applyNumberFormat="1" applyFont="1" applyFill="1" applyBorder="1" applyAlignment="1">
      <alignment/>
    </xf>
    <xf numFmtId="0" fontId="0" fillId="0" borderId="49" xfId="0" applyFont="1" applyFill="1" applyBorder="1" applyAlignment="1">
      <alignment/>
    </xf>
    <xf numFmtId="41" fontId="1" fillId="0" borderId="49" xfId="42" applyNumberFormat="1" applyFont="1" applyFill="1" applyBorder="1" applyAlignment="1">
      <alignment/>
    </xf>
    <xf numFmtId="175" fontId="1" fillId="0" borderId="49" xfId="42" applyNumberFormat="1" applyFont="1" applyFill="1" applyBorder="1" applyAlignment="1">
      <alignment/>
    </xf>
    <xf numFmtId="9" fontId="1" fillId="0" borderId="19" xfId="63" applyFont="1" applyFill="1" applyBorder="1" applyAlignment="1">
      <alignment/>
    </xf>
    <xf numFmtId="9" fontId="1" fillId="0" borderId="52" xfId="63" applyFont="1" applyFill="1" applyBorder="1" applyAlignment="1">
      <alignment/>
    </xf>
    <xf numFmtId="10" fontId="4" fillId="0" borderId="30" xfId="63" applyNumberFormat="1" applyFont="1" applyFill="1" applyBorder="1" applyAlignment="1">
      <alignment/>
    </xf>
    <xf numFmtId="10" fontId="4" fillId="0" borderId="51" xfId="63" applyNumberFormat="1" applyFont="1" applyFill="1" applyBorder="1" applyAlignment="1">
      <alignment/>
    </xf>
    <xf numFmtId="10" fontId="4" fillId="0" borderId="16" xfId="63" applyNumberFormat="1" applyFont="1" applyFill="1" applyBorder="1" applyAlignment="1">
      <alignment/>
    </xf>
    <xf numFmtId="10" fontId="4" fillId="0" borderId="14" xfId="63" applyNumberFormat="1" applyFont="1" applyFill="1" applyBorder="1" applyAlignment="1">
      <alignment/>
    </xf>
    <xf numFmtId="43" fontId="1" fillId="0" borderId="42" xfId="42" applyFont="1" applyFill="1" applyBorder="1" applyAlignment="1">
      <alignment horizontal="center"/>
    </xf>
    <xf numFmtId="43" fontId="1" fillId="0" borderId="41" xfId="42" applyFont="1" applyFill="1" applyBorder="1" applyAlignment="1">
      <alignment horizontal="center"/>
    </xf>
    <xf numFmtId="10" fontId="4" fillId="0" borderId="0" xfId="63" applyNumberFormat="1" applyFont="1" applyFill="1" applyBorder="1" applyAlignment="1">
      <alignment/>
    </xf>
    <xf numFmtId="10" fontId="4" fillId="0" borderId="12" xfId="63" applyNumberFormat="1" applyFont="1" applyFill="1" applyBorder="1" applyAlignment="1">
      <alignment/>
    </xf>
    <xf numFmtId="0" fontId="0" fillId="0" borderId="44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0" fillId="0" borderId="46" xfId="0" applyFont="1" applyFill="1" applyBorder="1" applyAlignment="1">
      <alignment/>
    </xf>
    <xf numFmtId="0" fontId="0" fillId="0" borderId="48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41" fontId="0" fillId="0" borderId="28" xfId="0" applyNumberFormat="1" applyFont="1" applyFill="1" applyBorder="1" applyAlignment="1">
      <alignment/>
    </xf>
    <xf numFmtId="1" fontId="0" fillId="0" borderId="17" xfId="0" applyNumberFormat="1" applyFont="1" applyFill="1" applyBorder="1" applyAlignment="1">
      <alignment/>
    </xf>
    <xf numFmtId="1" fontId="0" fillId="0" borderId="12" xfId="0" applyNumberFormat="1" applyFont="1" applyFill="1" applyBorder="1" applyAlignment="1">
      <alignment/>
    </xf>
    <xf numFmtId="1" fontId="0" fillId="0" borderId="29" xfId="0" applyNumberFormat="1" applyFont="1" applyFill="1" applyBorder="1" applyAlignment="1">
      <alignment/>
    </xf>
    <xf numFmtId="41" fontId="0" fillId="0" borderId="29" xfId="0" applyNumberFormat="1" applyFont="1" applyFill="1" applyBorder="1" applyAlignment="1">
      <alignment/>
    </xf>
    <xf numFmtId="1" fontId="0" fillId="0" borderId="2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7" fontId="3" fillId="0" borderId="0" xfId="0" applyNumberFormat="1" applyFont="1" applyFill="1" applyBorder="1" applyAlignment="1">
      <alignment/>
    </xf>
    <xf numFmtId="166" fontId="0" fillId="0" borderId="28" xfId="63" applyNumberFormat="1" applyFont="1" applyFill="1" applyBorder="1" applyAlignment="1">
      <alignment/>
    </xf>
    <xf numFmtId="166" fontId="0" fillId="0" borderId="17" xfId="63" applyNumberFormat="1" applyFont="1" applyFill="1" applyBorder="1" applyAlignment="1">
      <alignment/>
    </xf>
    <xf numFmtId="0" fontId="0" fillId="0" borderId="53" xfId="0" applyFont="1" applyFill="1" applyBorder="1" applyAlignment="1">
      <alignment/>
    </xf>
    <xf numFmtId="0" fontId="1" fillId="0" borderId="46" xfId="0" applyFont="1" applyFill="1" applyBorder="1" applyAlignment="1">
      <alignment/>
    </xf>
    <xf numFmtId="0" fontId="1" fillId="0" borderId="28" xfId="0" applyFont="1" applyFill="1" applyBorder="1" applyAlignment="1">
      <alignment/>
    </xf>
    <xf numFmtId="0" fontId="1" fillId="0" borderId="18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175" fontId="0" fillId="0" borderId="37" xfId="0" applyNumberFormat="1" applyFont="1" applyFill="1" applyBorder="1" applyAlignment="1">
      <alignment/>
    </xf>
    <xf numFmtId="10" fontId="0" fillId="0" borderId="12" xfId="63" applyNumberFormat="1" applyFont="1" applyFill="1" applyBorder="1" applyAlignment="1">
      <alignment horizontal="center"/>
    </xf>
    <xf numFmtId="0" fontId="0" fillId="0" borderId="54" xfId="0" applyFont="1" applyFill="1" applyBorder="1" applyAlignment="1">
      <alignment/>
    </xf>
    <xf numFmtId="10" fontId="0" fillId="0" borderId="20" xfId="63" applyNumberFormat="1" applyFont="1" applyFill="1" applyBorder="1" applyAlignment="1">
      <alignment horizontal="center"/>
    </xf>
    <xf numFmtId="175" fontId="0" fillId="0" borderId="42" xfId="0" applyNumberFormat="1" applyFont="1" applyFill="1" applyBorder="1" applyAlignment="1">
      <alignment/>
    </xf>
    <xf numFmtId="166" fontId="0" fillId="0" borderId="29" xfId="0" applyNumberFormat="1" applyFont="1" applyFill="1" applyBorder="1" applyAlignment="1">
      <alignment/>
    </xf>
    <xf numFmtId="10" fontId="0" fillId="0" borderId="0" xfId="63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 indent="1"/>
    </xf>
    <xf numFmtId="0" fontId="0" fillId="0" borderId="51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54" xfId="0" applyFont="1" applyFill="1" applyBorder="1" applyAlignment="1">
      <alignment horizontal="left" indent="1"/>
    </xf>
    <xf numFmtId="0" fontId="0" fillId="0" borderId="20" xfId="0" applyFill="1" applyBorder="1" applyAlignment="1">
      <alignment horizontal="center"/>
    </xf>
    <xf numFmtId="0" fontId="0" fillId="0" borderId="54" xfId="0" applyFont="1" applyFill="1" applyBorder="1" applyAlignment="1">
      <alignment horizontal="left"/>
    </xf>
    <xf numFmtId="0" fontId="1" fillId="0" borderId="18" xfId="0" applyFont="1" applyFill="1" applyBorder="1" applyAlignment="1">
      <alignment horizontal="left" indent="1"/>
    </xf>
    <xf numFmtId="175" fontId="1" fillId="0" borderId="42" xfId="0" applyNumberFormat="1" applyFont="1" applyFill="1" applyBorder="1" applyAlignment="1">
      <alignment/>
    </xf>
    <xf numFmtId="9" fontId="1" fillId="0" borderId="29" xfId="63" applyFont="1" applyFill="1" applyBorder="1" applyAlignment="1">
      <alignment/>
    </xf>
    <xf numFmtId="0" fontId="4" fillId="0" borderId="18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wrapText="1"/>
    </xf>
    <xf numFmtId="0" fontId="4" fillId="0" borderId="50" xfId="0" applyFont="1" applyFill="1" applyBorder="1" applyAlignment="1">
      <alignment wrapText="1"/>
    </xf>
    <xf numFmtId="0" fontId="0" fillId="0" borderId="30" xfId="0" applyFont="1" applyFill="1" applyBorder="1" applyAlignment="1">
      <alignment wrapText="1"/>
    </xf>
    <xf numFmtId="0" fontId="0" fillId="0" borderId="51" xfId="0" applyFont="1" applyFill="1" applyBorder="1" applyAlignment="1">
      <alignment wrapText="1"/>
    </xf>
    <xf numFmtId="0" fontId="4" fillId="0" borderId="1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1" fillId="0" borderId="40" xfId="0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5" fontId="0" fillId="0" borderId="14" xfId="0" applyNumberForma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14" fontId="1" fillId="0" borderId="45" xfId="0" applyNumberFormat="1" applyFont="1" applyFill="1" applyBorder="1" applyAlignment="1">
      <alignment horizontal="center"/>
    </xf>
    <xf numFmtId="175" fontId="0" fillId="0" borderId="55" xfId="0" applyNumberFormat="1" applyFont="1" applyFill="1" applyBorder="1" applyAlignment="1">
      <alignment/>
    </xf>
    <xf numFmtId="191" fontId="1" fillId="0" borderId="46" xfId="63" applyNumberFormat="1" applyFont="1" applyFill="1" applyBorder="1" applyAlignment="1">
      <alignment horizontal="right"/>
    </xf>
    <xf numFmtId="191" fontId="1" fillId="0" borderId="49" xfId="63" applyNumberFormat="1" applyFont="1" applyFill="1" applyBorder="1" applyAlignment="1">
      <alignment horizontal="right"/>
    </xf>
    <xf numFmtId="0" fontId="1" fillId="0" borderId="48" xfId="0" applyFont="1" applyFill="1" applyBorder="1" applyAlignment="1">
      <alignment horizontal="center"/>
    </xf>
    <xf numFmtId="192" fontId="1" fillId="0" borderId="46" xfId="63" applyNumberFormat="1" applyFont="1" applyFill="1" applyBorder="1" applyAlignment="1">
      <alignment horizontal="right"/>
    </xf>
    <xf numFmtId="192" fontId="1" fillId="0" borderId="48" xfId="63" applyNumberFormat="1" applyFont="1" applyFill="1" applyBorder="1" applyAlignment="1">
      <alignment horizontal="right"/>
    </xf>
    <xf numFmtId="192" fontId="1" fillId="0" borderId="49" xfId="63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wrapText="1"/>
    </xf>
    <xf numFmtId="14" fontId="1" fillId="0" borderId="20" xfId="0" applyNumberFormat="1" applyFont="1" applyFill="1" applyBorder="1" applyAlignment="1">
      <alignment horizontal="center"/>
    </xf>
    <xf numFmtId="0" fontId="0" fillId="0" borderId="50" xfId="0" applyFill="1" applyBorder="1" applyAlignment="1">
      <alignment/>
    </xf>
    <xf numFmtId="0" fontId="0" fillId="0" borderId="30" xfId="0" applyFill="1" applyBorder="1" applyAlignment="1">
      <alignment/>
    </xf>
    <xf numFmtId="5" fontId="0" fillId="0" borderId="46" xfId="42" applyNumberFormat="1" applyFont="1" applyFill="1" applyBorder="1" applyAlignment="1">
      <alignment/>
    </xf>
    <xf numFmtId="5" fontId="0" fillId="0" borderId="48" xfId="0" applyNumberFormat="1" applyFont="1" applyFill="1" applyBorder="1" applyAlignment="1">
      <alignment/>
    </xf>
    <xf numFmtId="0" fontId="0" fillId="0" borderId="48" xfId="0" applyFont="1" applyFill="1" applyBorder="1" applyAlignment="1">
      <alignment/>
    </xf>
    <xf numFmtId="41" fontId="0" fillId="0" borderId="48" xfId="0" applyNumberFormat="1" applyFont="1" applyFill="1" applyBorder="1" applyAlignment="1">
      <alignment/>
    </xf>
    <xf numFmtId="5" fontId="0" fillId="0" borderId="49" xfId="0" applyNumberFormat="1" applyFont="1" applyFill="1" applyBorder="1" applyAlignment="1">
      <alignment/>
    </xf>
    <xf numFmtId="175" fontId="3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3" fillId="0" borderId="30" xfId="0" applyFont="1" applyFill="1" applyBorder="1" applyAlignment="1">
      <alignment horizontal="left"/>
    </xf>
    <xf numFmtId="0" fontId="3" fillId="0" borderId="16" xfId="0" applyFont="1" applyFill="1" applyBorder="1" applyAlignment="1">
      <alignment/>
    </xf>
    <xf numFmtId="7" fontId="4" fillId="0" borderId="0" xfId="0" applyNumberFormat="1" applyFont="1" applyFill="1" applyBorder="1" applyAlignment="1">
      <alignment/>
    </xf>
    <xf numFmtId="175" fontId="3" fillId="0" borderId="0" xfId="0" applyNumberFormat="1" applyFont="1" applyFill="1" applyBorder="1" applyAlignment="1">
      <alignment/>
    </xf>
    <xf numFmtId="16" fontId="0" fillId="0" borderId="0" xfId="0" applyNumberFormat="1" applyFont="1" applyFill="1" applyAlignment="1">
      <alignment/>
    </xf>
    <xf numFmtId="0" fontId="3" fillId="0" borderId="0" xfId="0" applyFont="1" applyBorder="1" applyAlignment="1">
      <alignment/>
    </xf>
    <xf numFmtId="175" fontId="0" fillId="0" borderId="29" xfId="0" applyNumberFormat="1" applyBorder="1" applyAlignment="1">
      <alignment/>
    </xf>
    <xf numFmtId="180" fontId="0" fillId="0" borderId="12" xfId="0" applyNumberFormat="1" applyBorder="1" applyAlignment="1">
      <alignment/>
    </xf>
    <xf numFmtId="180" fontId="0" fillId="0" borderId="29" xfId="0" applyNumberFormat="1" applyBorder="1" applyAlignment="1">
      <alignment/>
    </xf>
    <xf numFmtId="180" fontId="0" fillId="0" borderId="20" xfId="0" applyNumberFormat="1" applyBorder="1" applyAlignment="1">
      <alignment/>
    </xf>
    <xf numFmtId="0" fontId="1" fillId="0" borderId="50" xfId="0" applyFont="1" applyFill="1" applyBorder="1" applyAlignment="1">
      <alignment horizontal="left"/>
    </xf>
    <xf numFmtId="5" fontId="0" fillId="0" borderId="12" xfId="0" applyNumberFormat="1" applyFont="1" applyFill="1" applyBorder="1" applyAlignment="1">
      <alignment horizontal="center"/>
    </xf>
    <xf numFmtId="5" fontId="4" fillId="0" borderId="0" xfId="0" applyNumberFormat="1" applyFont="1" applyFill="1" applyAlignment="1">
      <alignment/>
    </xf>
    <xf numFmtId="0" fontId="0" fillId="0" borderId="13" xfId="0" applyFont="1" applyFill="1" applyBorder="1" applyAlignment="1">
      <alignment horizontal="left" indent="1"/>
    </xf>
    <xf numFmtId="5" fontId="0" fillId="0" borderId="14" xfId="0" applyNumberFormat="1" applyFont="1" applyFill="1" applyBorder="1" applyAlignment="1">
      <alignment horizontal="center"/>
    </xf>
    <xf numFmtId="5" fontId="0" fillId="0" borderId="38" xfId="0" applyNumberFormat="1" applyFont="1" applyFill="1" applyBorder="1" applyAlignment="1">
      <alignment horizontal="right"/>
    </xf>
    <xf numFmtId="5" fontId="0" fillId="0" borderId="52" xfId="0" applyNumberFormat="1" applyFont="1" applyFill="1" applyBorder="1" applyAlignment="1">
      <alignment horizontal="right"/>
    </xf>
    <xf numFmtId="0" fontId="4" fillId="0" borderId="41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5" fontId="0" fillId="0" borderId="51" xfId="0" applyNumberFormat="1" applyFont="1" applyFill="1" applyBorder="1" applyAlignment="1">
      <alignment horizontal="right"/>
    </xf>
    <xf numFmtId="0" fontId="0" fillId="0" borderId="18" xfId="0" applyFont="1" applyFill="1" applyBorder="1" applyAlignment="1">
      <alignment horizontal="left" indent="1"/>
    </xf>
    <xf numFmtId="5" fontId="0" fillId="0" borderId="20" xfId="0" applyNumberFormat="1" applyFont="1" applyFill="1" applyBorder="1" applyAlignment="1">
      <alignment horizontal="center"/>
    </xf>
    <xf numFmtId="9" fontId="1" fillId="0" borderId="42" xfId="63" applyFont="1" applyFill="1" applyBorder="1" applyAlignment="1">
      <alignment/>
    </xf>
    <xf numFmtId="180" fontId="0" fillId="0" borderId="37" xfId="0" applyNumberFormat="1" applyFont="1" applyFill="1" applyBorder="1" applyAlignment="1">
      <alignment/>
    </xf>
    <xf numFmtId="175" fontId="0" fillId="0" borderId="28" xfId="0" applyNumberFormat="1" applyFont="1" applyFill="1" applyBorder="1" applyAlignment="1">
      <alignment/>
    </xf>
    <xf numFmtId="175" fontId="0" fillId="0" borderId="29" xfId="0" applyNumberFormat="1" applyFont="1" applyFill="1" applyBorder="1" applyAlignment="1">
      <alignment/>
    </xf>
    <xf numFmtId="10" fontId="1" fillId="0" borderId="40" xfId="63" applyNumberFormat="1" applyFont="1" applyFill="1" applyBorder="1" applyAlignment="1">
      <alignment horizontal="center" wrapText="1"/>
    </xf>
    <xf numFmtId="0" fontId="1" fillId="0" borderId="55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28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left"/>
    </xf>
    <xf numFmtId="0" fontId="0" fillId="0" borderId="12" xfId="0" applyFont="1" applyFill="1" applyBorder="1" applyAlignment="1">
      <alignment horizontal="left"/>
    </xf>
    <xf numFmtId="14" fontId="0" fillId="0" borderId="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6" xfId="0" applyFont="1" applyFill="1" applyBorder="1" applyAlignment="1">
      <alignment horizontal="left"/>
    </xf>
    <xf numFmtId="0" fontId="1" fillId="0" borderId="24" xfId="0" applyFont="1" applyFill="1" applyBorder="1" applyAlignment="1">
      <alignment horizontal="left"/>
    </xf>
    <xf numFmtId="0" fontId="1" fillId="0" borderId="15" xfId="0" applyFont="1" applyFill="1" applyBorder="1" applyAlignment="1">
      <alignment horizontal="left"/>
    </xf>
    <xf numFmtId="0" fontId="1" fillId="0" borderId="45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0" fillId="0" borderId="51" xfId="0" applyFill="1" applyBorder="1" applyAlignment="1">
      <alignment/>
    </xf>
    <xf numFmtId="0" fontId="16" fillId="0" borderId="16" xfId="54" applyFill="1" applyBorder="1" applyAlignment="1" applyProtection="1">
      <alignment horizontal="left"/>
      <protection/>
    </xf>
    <xf numFmtId="0" fontId="0" fillId="0" borderId="16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1" fillId="0" borderId="37" xfId="0" applyFont="1" applyFill="1" applyBorder="1" applyAlignment="1">
      <alignment horizontal="center"/>
    </xf>
    <xf numFmtId="0" fontId="0" fillId="0" borderId="20" xfId="0" applyFill="1" applyBorder="1" applyAlignment="1">
      <alignment/>
    </xf>
    <xf numFmtId="10" fontId="1" fillId="0" borderId="19" xfId="63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51" xfId="0" applyFont="1" applyFill="1" applyBorder="1" applyAlignment="1">
      <alignment horizontal="center"/>
    </xf>
    <xf numFmtId="14" fontId="0" fillId="0" borderId="12" xfId="0" applyNumberFormat="1" applyFont="1" applyFill="1" applyBorder="1" applyAlignment="1">
      <alignment horizontal="left"/>
    </xf>
    <xf numFmtId="0" fontId="1" fillId="0" borderId="43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14" fontId="0" fillId="0" borderId="15" xfId="0" applyNumberFormat="1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14" xfId="0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- Style1" xfId="58"/>
    <cellStyle name="Normal 2" xfId="59"/>
    <cellStyle name="Normal 3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ABBFD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38100</xdr:colOff>
      <xdr:row>120</xdr:row>
      <xdr:rowOff>0</xdr:rowOff>
    </xdr:from>
    <xdr:to>
      <xdr:col>8</xdr:col>
      <xdr:colOff>419100</xdr:colOff>
      <xdr:row>120</xdr:row>
      <xdr:rowOff>0</xdr:rowOff>
    </xdr:to>
    <xdr:sp>
      <xdr:nvSpPr>
        <xdr:cNvPr id="1" name="AutoShape 1"/>
        <xdr:cNvSpPr>
          <a:spLocks/>
        </xdr:cNvSpPr>
      </xdr:nvSpPr>
      <xdr:spPr>
        <a:xfrm rot="16200000">
          <a:off x="7896225" y="1977390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109</xdr:row>
      <xdr:rowOff>0</xdr:rowOff>
    </xdr:from>
    <xdr:to>
      <xdr:col>8</xdr:col>
      <xdr:colOff>419100</xdr:colOff>
      <xdr:row>109</xdr:row>
      <xdr:rowOff>0</xdr:rowOff>
    </xdr:to>
    <xdr:sp>
      <xdr:nvSpPr>
        <xdr:cNvPr id="2" name="AutoShape 3"/>
        <xdr:cNvSpPr>
          <a:spLocks/>
        </xdr:cNvSpPr>
      </xdr:nvSpPr>
      <xdr:spPr>
        <a:xfrm rot="16200000">
          <a:off x="7896225" y="18002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38100</xdr:colOff>
      <xdr:row>112</xdr:row>
      <xdr:rowOff>0</xdr:rowOff>
    </xdr:from>
    <xdr:to>
      <xdr:col>8</xdr:col>
      <xdr:colOff>419100</xdr:colOff>
      <xdr:row>112</xdr:row>
      <xdr:rowOff>0</xdr:rowOff>
    </xdr:to>
    <xdr:sp>
      <xdr:nvSpPr>
        <xdr:cNvPr id="3" name="AutoShape 5"/>
        <xdr:cNvSpPr>
          <a:spLocks/>
        </xdr:cNvSpPr>
      </xdr:nvSpPr>
      <xdr:spPr>
        <a:xfrm rot="16200000">
          <a:off x="7896225" y="18488025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4" name="AutoShape 6"/>
        <xdr:cNvSpPr>
          <a:spLocks/>
        </xdr:cNvSpPr>
      </xdr:nvSpPr>
      <xdr:spPr>
        <a:xfrm rot="16200000">
          <a:off x="11772900" y="33623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38100</xdr:colOff>
      <xdr:row>206</xdr:row>
      <xdr:rowOff>0</xdr:rowOff>
    </xdr:from>
    <xdr:to>
      <xdr:col>11</xdr:col>
      <xdr:colOff>419100</xdr:colOff>
      <xdr:row>206</xdr:row>
      <xdr:rowOff>0</xdr:rowOff>
    </xdr:to>
    <xdr:sp>
      <xdr:nvSpPr>
        <xdr:cNvPr id="5" name="AutoShape 8"/>
        <xdr:cNvSpPr>
          <a:spLocks/>
        </xdr:cNvSpPr>
      </xdr:nvSpPr>
      <xdr:spPr>
        <a:xfrm rot="16200000">
          <a:off x="11772900" y="336232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38100</xdr:colOff>
      <xdr:row>177</xdr:row>
      <xdr:rowOff>0</xdr:rowOff>
    </xdr:from>
    <xdr:to>
      <xdr:col>15</xdr:col>
      <xdr:colOff>419100</xdr:colOff>
      <xdr:row>177</xdr:row>
      <xdr:rowOff>0</xdr:rowOff>
    </xdr:to>
    <xdr:sp>
      <xdr:nvSpPr>
        <xdr:cNvPr id="6" name="AutoShape 9"/>
        <xdr:cNvSpPr>
          <a:spLocks/>
        </xdr:cNvSpPr>
      </xdr:nvSpPr>
      <xdr:spPr>
        <a:xfrm rot="16200000">
          <a:off x="15182850" y="28975050"/>
          <a:ext cx="381000" cy="0"/>
        </a:xfrm>
        <a:custGeom>
          <a:pathLst>
            <a:path h="21600" w="21600">
              <a:moveTo>
                <a:pt x="0" y="0"/>
              </a:moveTo>
              <a:lnTo>
                <a:pt x="6863" y="21600"/>
              </a:lnTo>
              <a:lnTo>
                <a:pt x="14737" y="21600"/>
              </a:lnTo>
              <a:lnTo>
                <a:pt x="21600" y="0"/>
              </a:lnTo>
              <a:lnTo>
                <a:pt x="0" y="0"/>
              </a:lnTo>
              <a:close/>
            </a:path>
          </a:pathLst>
        </a:custGeom>
        <a:gradFill rotWithShape="1">
          <a:gsLst>
            <a:gs pos="0">
              <a:srgbClr val="7F9DB9"/>
            </a:gs>
            <a:gs pos="100000">
              <a:srgbClr val="FFFFFF"/>
            </a:gs>
          </a:gsLst>
          <a:lin ang="0" scaled="1"/>
        </a:gradFill>
        <a:ln w="1587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vsac.org/" TargetMode="External" /><Relationship Id="rId2" Type="http://schemas.openxmlformats.org/officeDocument/2006/relationships/hyperlink" Target="mailto:investorrelations@vsac.org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investorrelations@vsac.org" TargetMode="External" /><Relationship Id="rId2" Type="http://schemas.openxmlformats.org/officeDocument/2006/relationships/hyperlink" Target="http://www.vsac.org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4"/>
  <sheetViews>
    <sheetView showGridLines="0" tabSelected="1" zoomScale="85" zoomScaleNormal="85" zoomScalePageLayoutView="0" workbookViewId="0" topLeftCell="A1">
      <selection activeCell="G139" sqref="G139"/>
    </sheetView>
  </sheetViews>
  <sheetFormatPr defaultColWidth="9.140625" defaultRowHeight="12.75"/>
  <cols>
    <col min="1" max="1" width="2.8515625" style="54" customWidth="1"/>
    <col min="2" max="2" width="17.8515625" style="54" customWidth="1"/>
    <col min="3" max="3" width="18.8515625" style="54" bestFit="1" customWidth="1"/>
    <col min="4" max="4" width="13.421875" style="54" customWidth="1"/>
    <col min="5" max="5" width="10.8515625" style="54" customWidth="1"/>
    <col min="6" max="6" width="16.00390625" style="54" bestFit="1" customWidth="1"/>
    <col min="7" max="7" width="18.7109375" style="54" customWidth="1"/>
    <col min="8" max="8" width="19.28125" style="54" customWidth="1"/>
    <col min="9" max="9" width="18.7109375" style="54" bestFit="1" customWidth="1"/>
    <col min="10" max="10" width="19.8515625" style="54" customWidth="1"/>
    <col min="11" max="11" width="19.57421875" style="54" customWidth="1"/>
    <col min="12" max="12" width="19.140625" style="54" customWidth="1"/>
    <col min="13" max="13" width="11.7109375" style="54" customWidth="1"/>
    <col min="14" max="14" width="12.8515625" style="54" bestFit="1" customWidth="1"/>
    <col min="15" max="15" width="7.421875" style="54" bestFit="1" customWidth="1"/>
    <col min="16" max="20" width="15.8515625" style="54" customWidth="1"/>
    <col min="21" max="16384" width="9.140625" style="54" customWidth="1"/>
  </cols>
  <sheetData>
    <row r="1" spans="1:10" ht="15.75">
      <c r="A1" s="131" t="s">
        <v>89</v>
      </c>
      <c r="J1" s="311"/>
    </row>
    <row r="2" ht="15.75">
      <c r="A2" s="131" t="s">
        <v>319</v>
      </c>
    </row>
    <row r="3" ht="13.5" thickBot="1"/>
    <row r="4" spans="2:10" ht="12.75">
      <c r="B4" s="350" t="s">
        <v>0</v>
      </c>
      <c r="C4" s="351"/>
      <c r="D4" s="344" t="s">
        <v>189</v>
      </c>
      <c r="E4" s="344"/>
      <c r="F4" s="344"/>
      <c r="G4" s="345"/>
      <c r="I4" s="343"/>
      <c r="J4" s="343"/>
    </row>
    <row r="5" spans="2:13" ht="12.75">
      <c r="B5" s="346" t="s">
        <v>1</v>
      </c>
      <c r="C5" s="347"/>
      <c r="D5" s="340" t="s">
        <v>113</v>
      </c>
      <c r="E5" s="340"/>
      <c r="F5" s="340"/>
      <c r="G5" s="341"/>
      <c r="I5" s="343"/>
      <c r="J5" s="343"/>
      <c r="L5" s="339"/>
      <c r="M5" s="339"/>
    </row>
    <row r="6" spans="2:13" ht="12.75">
      <c r="B6" s="346" t="s">
        <v>2</v>
      </c>
      <c r="C6" s="347"/>
      <c r="D6" s="342">
        <v>40908</v>
      </c>
      <c r="E6" s="340"/>
      <c r="F6" s="340"/>
      <c r="G6" s="341"/>
      <c r="I6" s="343"/>
      <c r="J6" s="343"/>
      <c r="L6" s="339"/>
      <c r="M6" s="339"/>
    </row>
    <row r="7" spans="2:13" ht="12.75">
      <c r="B7" s="346" t="s">
        <v>5</v>
      </c>
      <c r="C7" s="347"/>
      <c r="D7" s="340" t="s">
        <v>398</v>
      </c>
      <c r="E7" s="340"/>
      <c r="F7" s="340"/>
      <c r="G7" s="341"/>
      <c r="L7" s="339"/>
      <c r="M7" s="339"/>
    </row>
    <row r="8" spans="2:7" ht="12.75">
      <c r="B8" s="132" t="s">
        <v>80</v>
      </c>
      <c r="C8" s="133"/>
      <c r="D8" s="136" t="s">
        <v>325</v>
      </c>
      <c r="E8" s="134"/>
      <c r="F8" s="134"/>
      <c r="G8" s="135"/>
    </row>
    <row r="9" spans="2:7" ht="13.5" thickBot="1">
      <c r="B9" s="348" t="s">
        <v>3</v>
      </c>
      <c r="C9" s="349"/>
      <c r="D9" s="357" t="s">
        <v>255</v>
      </c>
      <c r="E9" s="358"/>
      <c r="F9" s="358"/>
      <c r="G9" s="359"/>
    </row>
    <row r="10" spans="2:3" ht="12.75">
      <c r="B10" s="58"/>
      <c r="C10" s="58"/>
    </row>
    <row r="11" ht="13.5" thickBot="1"/>
    <row r="12" spans="1:14" ht="15.75">
      <c r="A12" s="137" t="s">
        <v>306</v>
      </c>
      <c r="B12" s="138"/>
      <c r="C12" s="139"/>
      <c r="D12" s="139"/>
      <c r="E12" s="139"/>
      <c r="F12" s="139"/>
      <c r="G12" s="139"/>
      <c r="H12" s="139"/>
      <c r="I12" s="139"/>
      <c r="J12" s="139"/>
      <c r="K12" s="139"/>
      <c r="L12" s="139"/>
      <c r="M12" s="139"/>
      <c r="N12" s="140"/>
    </row>
    <row r="13" spans="1:14" ht="6.75" customHeight="1">
      <c r="A13" s="60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  <c r="M13" s="58"/>
      <c r="N13" s="141"/>
    </row>
    <row r="14" spans="1:14" ht="25.5">
      <c r="A14" s="142"/>
      <c r="B14" s="114" t="s">
        <v>4</v>
      </c>
      <c r="C14" s="114" t="s">
        <v>6</v>
      </c>
      <c r="D14" s="115" t="s">
        <v>262</v>
      </c>
      <c r="E14" s="336" t="s">
        <v>267</v>
      </c>
      <c r="F14" s="114" t="s">
        <v>86</v>
      </c>
      <c r="G14" s="114" t="s">
        <v>11</v>
      </c>
      <c r="H14" s="114" t="s">
        <v>7</v>
      </c>
      <c r="I14" s="114" t="s">
        <v>8</v>
      </c>
      <c r="J14" s="114" t="s">
        <v>9</v>
      </c>
      <c r="K14" s="114" t="s">
        <v>10</v>
      </c>
      <c r="L14" s="115" t="s">
        <v>84</v>
      </c>
      <c r="M14" s="114" t="s">
        <v>12</v>
      </c>
      <c r="N14" s="143" t="s">
        <v>45</v>
      </c>
    </row>
    <row r="15" spans="1:14" ht="12.75">
      <c r="A15" s="60"/>
      <c r="B15" s="58" t="s">
        <v>90</v>
      </c>
      <c r="C15" s="144" t="s">
        <v>148</v>
      </c>
      <c r="D15" s="55" t="s">
        <v>260</v>
      </c>
      <c r="E15" s="145">
        <v>0.0054</v>
      </c>
      <c r="F15" s="55" t="s">
        <v>91</v>
      </c>
      <c r="G15" s="66">
        <v>24000000</v>
      </c>
      <c r="H15" s="66">
        <v>22600000</v>
      </c>
      <c r="I15" s="66">
        <v>5684.054794520549</v>
      </c>
      <c r="J15" s="66">
        <v>0</v>
      </c>
      <c r="K15" s="102">
        <v>22600000</v>
      </c>
      <c r="L15" s="66">
        <v>22600000</v>
      </c>
      <c r="M15" s="146">
        <v>0.016269234230180868</v>
      </c>
      <c r="N15" s="147">
        <v>46006</v>
      </c>
    </row>
    <row r="16" spans="1:14" ht="12.75">
      <c r="A16" s="60"/>
      <c r="B16" s="58" t="s">
        <v>92</v>
      </c>
      <c r="C16" s="148" t="s">
        <v>149</v>
      </c>
      <c r="D16" s="56" t="s">
        <v>260</v>
      </c>
      <c r="E16" s="149">
        <v>0.0054</v>
      </c>
      <c r="F16" s="56" t="s">
        <v>91</v>
      </c>
      <c r="G16" s="67">
        <v>24000000</v>
      </c>
      <c r="H16" s="67">
        <v>20600000</v>
      </c>
      <c r="I16" s="67">
        <v>5316.493150684932</v>
      </c>
      <c r="J16" s="67">
        <v>0</v>
      </c>
      <c r="K16" s="103">
        <v>20600000</v>
      </c>
      <c r="L16" s="67">
        <v>20600000</v>
      </c>
      <c r="M16" s="150">
        <v>0.014829478988571943</v>
      </c>
      <c r="N16" s="151">
        <v>46006</v>
      </c>
    </row>
    <row r="17" spans="1:14" ht="12.75">
      <c r="A17" s="60"/>
      <c r="B17" s="58" t="s">
        <v>93</v>
      </c>
      <c r="C17" s="148" t="s">
        <v>150</v>
      </c>
      <c r="D17" s="56" t="s">
        <v>260</v>
      </c>
      <c r="E17" s="149">
        <v>0.0052</v>
      </c>
      <c r="F17" s="56" t="s">
        <v>91</v>
      </c>
      <c r="G17" s="67">
        <v>24000000</v>
      </c>
      <c r="H17" s="67">
        <v>24000000</v>
      </c>
      <c r="I17" s="67">
        <v>6496.438356164383</v>
      </c>
      <c r="J17" s="67">
        <v>0</v>
      </c>
      <c r="K17" s="103">
        <v>24000000</v>
      </c>
      <c r="L17" s="67">
        <v>24000000</v>
      </c>
      <c r="M17" s="150">
        <v>0.017277062899307118</v>
      </c>
      <c r="N17" s="151">
        <v>46006</v>
      </c>
    </row>
    <row r="18" spans="1:14" ht="12.75">
      <c r="A18" s="60"/>
      <c r="B18" s="58" t="s">
        <v>94</v>
      </c>
      <c r="C18" s="148" t="s">
        <v>181</v>
      </c>
      <c r="D18" s="56" t="s">
        <v>260</v>
      </c>
      <c r="E18" s="149">
        <v>0.0052</v>
      </c>
      <c r="F18" s="56" t="s">
        <v>91</v>
      </c>
      <c r="G18" s="67">
        <v>25000000</v>
      </c>
      <c r="H18" s="67">
        <v>22600000</v>
      </c>
      <c r="I18" s="67">
        <v>6117.479452054794</v>
      </c>
      <c r="J18" s="67">
        <v>0</v>
      </c>
      <c r="K18" s="103">
        <v>22600000</v>
      </c>
      <c r="L18" s="67">
        <v>22600000</v>
      </c>
      <c r="M18" s="150">
        <v>0.016269234230180868</v>
      </c>
      <c r="N18" s="151">
        <v>50024</v>
      </c>
    </row>
    <row r="19" spans="1:14" ht="12.75">
      <c r="A19" s="60"/>
      <c r="B19" s="58" t="s">
        <v>95</v>
      </c>
      <c r="C19" s="148" t="s">
        <v>182</v>
      </c>
      <c r="D19" s="56" t="s">
        <v>260</v>
      </c>
      <c r="E19" s="149">
        <v>0.0056</v>
      </c>
      <c r="F19" s="56" t="s">
        <v>91</v>
      </c>
      <c r="G19" s="67">
        <v>25000000</v>
      </c>
      <c r="H19" s="67">
        <v>24750000</v>
      </c>
      <c r="I19" s="67">
        <v>6455.342465753424</v>
      </c>
      <c r="J19" s="67">
        <v>0</v>
      </c>
      <c r="K19" s="103">
        <v>24750000</v>
      </c>
      <c r="L19" s="67">
        <v>24750000</v>
      </c>
      <c r="M19" s="150">
        <v>0.017816971114910464</v>
      </c>
      <c r="N19" s="151">
        <v>50024</v>
      </c>
    </row>
    <row r="20" spans="1:14" ht="12.75">
      <c r="A20" s="60"/>
      <c r="B20" s="58" t="s">
        <v>96</v>
      </c>
      <c r="C20" s="148" t="s">
        <v>183</v>
      </c>
      <c r="D20" s="56" t="s">
        <v>260</v>
      </c>
      <c r="E20" s="149">
        <v>0.0054</v>
      </c>
      <c r="F20" s="56" t="s">
        <v>91</v>
      </c>
      <c r="G20" s="67">
        <v>25000000</v>
      </c>
      <c r="H20" s="67">
        <v>25000000</v>
      </c>
      <c r="I20" s="67">
        <v>6287.671232876713</v>
      </c>
      <c r="J20" s="67">
        <v>0</v>
      </c>
      <c r="K20" s="103">
        <v>25000000</v>
      </c>
      <c r="L20" s="67">
        <v>25000000</v>
      </c>
      <c r="M20" s="150">
        <v>0.017996940520111582</v>
      </c>
      <c r="N20" s="151">
        <v>50024</v>
      </c>
    </row>
    <row r="21" spans="1:14" ht="12.75">
      <c r="A21" s="60"/>
      <c r="B21" s="58" t="s">
        <v>97</v>
      </c>
      <c r="C21" s="148" t="s">
        <v>184</v>
      </c>
      <c r="D21" s="56" t="s">
        <v>260</v>
      </c>
      <c r="E21" s="149">
        <v>0.00455</v>
      </c>
      <c r="F21" s="56" t="s">
        <v>91</v>
      </c>
      <c r="G21" s="67">
        <v>38000000</v>
      </c>
      <c r="H21" s="67">
        <v>37100000</v>
      </c>
      <c r="I21" s="67">
        <v>7862.150684931507</v>
      </c>
      <c r="J21" s="67">
        <v>0</v>
      </c>
      <c r="K21" s="103">
        <v>37100000</v>
      </c>
      <c r="L21" s="67">
        <v>37100000</v>
      </c>
      <c r="M21" s="150">
        <v>0.026707459731845587</v>
      </c>
      <c r="N21" s="151">
        <v>48563</v>
      </c>
    </row>
    <row r="22" spans="1:14" ht="12.75">
      <c r="A22" s="60"/>
      <c r="B22" s="58" t="s">
        <v>98</v>
      </c>
      <c r="C22" s="148" t="s">
        <v>185</v>
      </c>
      <c r="D22" s="56" t="s">
        <v>260</v>
      </c>
      <c r="E22" s="149">
        <v>0.00473</v>
      </c>
      <c r="F22" s="56" t="s">
        <v>91</v>
      </c>
      <c r="G22" s="67">
        <v>38000000</v>
      </c>
      <c r="H22" s="67">
        <v>36350000</v>
      </c>
      <c r="I22" s="67">
        <v>8370.45890410959</v>
      </c>
      <c r="J22" s="67">
        <v>0</v>
      </c>
      <c r="K22" s="103">
        <v>36350000</v>
      </c>
      <c r="L22" s="67">
        <v>36350000</v>
      </c>
      <c r="M22" s="150">
        <v>0.026167551516242237</v>
      </c>
      <c r="N22" s="151">
        <v>48563</v>
      </c>
    </row>
    <row r="23" spans="1:14" ht="12.75">
      <c r="A23" s="60"/>
      <c r="B23" s="58" t="s">
        <v>99</v>
      </c>
      <c r="C23" s="148" t="s">
        <v>186</v>
      </c>
      <c r="D23" s="56" t="s">
        <v>260</v>
      </c>
      <c r="E23" s="149">
        <v>0.00438</v>
      </c>
      <c r="F23" s="56" t="s">
        <v>91</v>
      </c>
      <c r="G23" s="67">
        <v>37750000</v>
      </c>
      <c r="H23" s="67">
        <v>37750000</v>
      </c>
      <c r="I23" s="67">
        <v>8960.712328767124</v>
      </c>
      <c r="J23" s="67">
        <v>0</v>
      </c>
      <c r="K23" s="103">
        <v>37750000</v>
      </c>
      <c r="L23" s="67">
        <v>37750000</v>
      </c>
      <c r="M23" s="150">
        <v>0.027175380185368487</v>
      </c>
      <c r="N23" s="151">
        <v>48563</v>
      </c>
    </row>
    <row r="24" spans="1:14" ht="12.75">
      <c r="A24" s="60"/>
      <c r="B24" s="58" t="s">
        <v>100</v>
      </c>
      <c r="C24" s="148" t="s">
        <v>187</v>
      </c>
      <c r="D24" s="56" t="s">
        <v>260</v>
      </c>
      <c r="E24" s="149">
        <v>0</v>
      </c>
      <c r="F24" s="56" t="s">
        <v>91</v>
      </c>
      <c r="G24" s="67">
        <v>10000000</v>
      </c>
      <c r="H24" s="67">
        <v>0</v>
      </c>
      <c r="I24" s="67">
        <v>0</v>
      </c>
      <c r="J24" s="67">
        <v>0</v>
      </c>
      <c r="K24" s="103">
        <v>0</v>
      </c>
      <c r="L24" s="67">
        <v>0</v>
      </c>
      <c r="M24" s="150">
        <v>0</v>
      </c>
      <c r="N24" s="151">
        <v>48563</v>
      </c>
    </row>
    <row r="25" spans="1:14" ht="12.75">
      <c r="A25" s="60"/>
      <c r="B25" s="58" t="s">
        <v>101</v>
      </c>
      <c r="C25" s="148" t="s">
        <v>151</v>
      </c>
      <c r="D25" s="56" t="s">
        <v>260</v>
      </c>
      <c r="E25" s="149">
        <v>0.00473</v>
      </c>
      <c r="F25" s="56" t="s">
        <v>91</v>
      </c>
      <c r="G25" s="67">
        <v>40850000</v>
      </c>
      <c r="H25" s="67">
        <v>40850000</v>
      </c>
      <c r="I25" s="67">
        <v>9469.365753424658</v>
      </c>
      <c r="J25" s="67">
        <v>0</v>
      </c>
      <c r="K25" s="103">
        <v>40850000</v>
      </c>
      <c r="L25" s="67">
        <v>40850000</v>
      </c>
      <c r="M25" s="150">
        <v>0.029407000809862322</v>
      </c>
      <c r="N25" s="151">
        <v>49293</v>
      </c>
    </row>
    <row r="26" spans="1:14" ht="12.75">
      <c r="A26" s="60"/>
      <c r="B26" s="58" t="s">
        <v>102</v>
      </c>
      <c r="C26" s="148" t="s">
        <v>152</v>
      </c>
      <c r="D26" s="56" t="s">
        <v>260</v>
      </c>
      <c r="E26" s="149">
        <v>0.00508</v>
      </c>
      <c r="F26" s="56" t="s">
        <v>91</v>
      </c>
      <c r="G26" s="67">
        <v>40850000</v>
      </c>
      <c r="H26" s="67">
        <v>40450000</v>
      </c>
      <c r="I26" s="67">
        <v>9570.580821917809</v>
      </c>
      <c r="J26" s="67">
        <v>0</v>
      </c>
      <c r="K26" s="103">
        <v>40450000</v>
      </c>
      <c r="L26" s="67">
        <v>40450000</v>
      </c>
      <c r="M26" s="150">
        <v>0.029119049761540537</v>
      </c>
      <c r="N26" s="151">
        <v>49293</v>
      </c>
    </row>
    <row r="27" spans="1:14" ht="12.75">
      <c r="A27" s="60"/>
      <c r="B27" s="58" t="s">
        <v>103</v>
      </c>
      <c r="C27" s="148" t="s">
        <v>153</v>
      </c>
      <c r="D27" s="56" t="s">
        <v>260</v>
      </c>
      <c r="E27" s="149">
        <v>0.00473</v>
      </c>
      <c r="F27" s="56" t="s">
        <v>91</v>
      </c>
      <c r="G27" s="67">
        <v>40850000</v>
      </c>
      <c r="H27" s="67">
        <v>30850000</v>
      </c>
      <c r="I27" s="67">
        <v>6796.297260273972</v>
      </c>
      <c r="J27" s="67">
        <v>0</v>
      </c>
      <c r="K27" s="103">
        <v>30850000</v>
      </c>
      <c r="L27" s="67">
        <v>30850000</v>
      </c>
      <c r="M27" s="150">
        <v>0.02220822460181769</v>
      </c>
      <c r="N27" s="151">
        <v>49293</v>
      </c>
    </row>
    <row r="28" spans="1:14" ht="12.75">
      <c r="A28" s="60"/>
      <c r="B28" s="58" t="s">
        <v>104</v>
      </c>
      <c r="C28" s="148" t="s">
        <v>155</v>
      </c>
      <c r="D28" s="56" t="s">
        <v>260</v>
      </c>
      <c r="E28" s="149">
        <v>0.00473</v>
      </c>
      <c r="F28" s="56" t="s">
        <v>91</v>
      </c>
      <c r="G28" s="67">
        <v>30000000</v>
      </c>
      <c r="H28" s="67">
        <v>30000000</v>
      </c>
      <c r="I28" s="67">
        <v>6609.041095890411</v>
      </c>
      <c r="J28" s="67">
        <v>0</v>
      </c>
      <c r="K28" s="103">
        <v>30000000</v>
      </c>
      <c r="L28" s="67">
        <v>30000000</v>
      </c>
      <c r="M28" s="150">
        <v>0.0215963286241339</v>
      </c>
      <c r="N28" s="151">
        <v>49658</v>
      </c>
    </row>
    <row r="29" spans="1:14" ht="12.75">
      <c r="A29" s="60"/>
      <c r="B29" s="58" t="s">
        <v>105</v>
      </c>
      <c r="C29" s="148" t="s">
        <v>156</v>
      </c>
      <c r="D29" s="56" t="s">
        <v>260</v>
      </c>
      <c r="E29" s="149">
        <v>0.00473</v>
      </c>
      <c r="F29" s="56" t="s">
        <v>91</v>
      </c>
      <c r="G29" s="67">
        <v>29750000</v>
      </c>
      <c r="H29" s="67">
        <v>29750000</v>
      </c>
      <c r="I29" s="67">
        <v>6696.602739726028</v>
      </c>
      <c r="J29" s="67">
        <v>0</v>
      </c>
      <c r="K29" s="103">
        <v>29750000</v>
      </c>
      <c r="L29" s="67">
        <v>29750000</v>
      </c>
      <c r="M29" s="150">
        <v>0.02141635921893278</v>
      </c>
      <c r="N29" s="151">
        <v>49658</v>
      </c>
    </row>
    <row r="30" spans="1:14" ht="12.75">
      <c r="A30" s="60"/>
      <c r="B30" s="58" t="s">
        <v>106</v>
      </c>
      <c r="C30" s="148" t="s">
        <v>157</v>
      </c>
      <c r="D30" s="56" t="s">
        <v>261</v>
      </c>
      <c r="E30" s="149">
        <v>0</v>
      </c>
      <c r="F30" s="56" t="s">
        <v>91</v>
      </c>
      <c r="G30" s="67">
        <v>27500000</v>
      </c>
      <c r="H30" s="67">
        <v>4650000</v>
      </c>
      <c r="I30" s="67">
        <v>0</v>
      </c>
      <c r="J30" s="67">
        <v>0</v>
      </c>
      <c r="K30" s="103">
        <v>4650000</v>
      </c>
      <c r="L30" s="67">
        <v>4650000</v>
      </c>
      <c r="M30" s="150">
        <v>0.003347430936740754</v>
      </c>
      <c r="N30" s="151">
        <v>50024</v>
      </c>
    </row>
    <row r="31" spans="1:14" ht="12.75">
      <c r="A31" s="60"/>
      <c r="B31" s="58" t="s">
        <v>107</v>
      </c>
      <c r="C31" s="148" t="s">
        <v>158</v>
      </c>
      <c r="D31" s="56" t="s">
        <v>261</v>
      </c>
      <c r="E31" s="149">
        <v>0</v>
      </c>
      <c r="F31" s="56" t="s">
        <v>91</v>
      </c>
      <c r="G31" s="67">
        <v>27500000</v>
      </c>
      <c r="H31" s="67">
        <v>3100000</v>
      </c>
      <c r="I31" s="67">
        <v>0</v>
      </c>
      <c r="J31" s="67">
        <v>0</v>
      </c>
      <c r="K31" s="103">
        <v>3100000</v>
      </c>
      <c r="L31" s="67">
        <v>3100000</v>
      </c>
      <c r="M31" s="150">
        <v>0.002231620624493836</v>
      </c>
      <c r="N31" s="151">
        <v>50024</v>
      </c>
    </row>
    <row r="32" spans="1:14" ht="12.75">
      <c r="A32" s="60"/>
      <c r="B32" s="58" t="s">
        <v>108</v>
      </c>
      <c r="C32" s="148" t="s">
        <v>159</v>
      </c>
      <c r="D32" s="56" t="s">
        <v>260</v>
      </c>
      <c r="E32" s="149">
        <v>0.00735</v>
      </c>
      <c r="F32" s="56" t="s">
        <v>91</v>
      </c>
      <c r="G32" s="67">
        <v>25000000</v>
      </c>
      <c r="H32" s="67">
        <v>24850000</v>
      </c>
      <c r="I32" s="67">
        <v>8286.283561643835</v>
      </c>
      <c r="J32" s="67">
        <v>0</v>
      </c>
      <c r="K32" s="103">
        <v>24850000</v>
      </c>
      <c r="L32" s="67">
        <v>24850000</v>
      </c>
      <c r="M32" s="150">
        <v>0.01788895887699091</v>
      </c>
      <c r="N32" s="151">
        <v>49658</v>
      </c>
    </row>
    <row r="33" spans="1:14" ht="12.75">
      <c r="A33" s="60"/>
      <c r="B33" s="58" t="s">
        <v>109</v>
      </c>
      <c r="C33" s="148" t="s">
        <v>154</v>
      </c>
      <c r="D33" s="56" t="s">
        <v>261</v>
      </c>
      <c r="E33" s="149">
        <v>0.00735</v>
      </c>
      <c r="F33" s="56" t="s">
        <v>91</v>
      </c>
      <c r="G33" s="67">
        <v>25000000</v>
      </c>
      <c r="H33" s="67">
        <v>19100000</v>
      </c>
      <c r="I33" s="67">
        <v>1510.2739726027398</v>
      </c>
      <c r="J33" s="67">
        <v>350000</v>
      </c>
      <c r="K33" s="103">
        <v>18750000</v>
      </c>
      <c r="L33" s="67">
        <v>18750000</v>
      </c>
      <c r="M33" s="150">
        <v>0.013497705390083686</v>
      </c>
      <c r="N33" s="151">
        <v>50024</v>
      </c>
    </row>
    <row r="34" spans="1:14" ht="12.75">
      <c r="A34" s="60"/>
      <c r="B34" s="58" t="s">
        <v>110</v>
      </c>
      <c r="C34" s="148" t="s">
        <v>160</v>
      </c>
      <c r="D34" s="56" t="s">
        <v>260</v>
      </c>
      <c r="E34" s="149">
        <v>0.0054</v>
      </c>
      <c r="F34" s="56" t="s">
        <v>91</v>
      </c>
      <c r="G34" s="67">
        <v>39350000</v>
      </c>
      <c r="H34" s="67">
        <v>39350000</v>
      </c>
      <c r="I34" s="67">
        <v>10246.740000000002</v>
      </c>
      <c r="J34" s="67">
        <v>0</v>
      </c>
      <c r="K34" s="103">
        <v>39350000</v>
      </c>
      <c r="L34" s="67">
        <v>39350000</v>
      </c>
      <c r="M34" s="150">
        <v>0.02832718437865563</v>
      </c>
      <c r="N34" s="151">
        <v>50024</v>
      </c>
    </row>
    <row r="35" spans="1:14" ht="12.75">
      <c r="A35" s="60"/>
      <c r="B35" s="58" t="s">
        <v>111</v>
      </c>
      <c r="C35" s="148" t="s">
        <v>161</v>
      </c>
      <c r="D35" s="56" t="s">
        <v>260</v>
      </c>
      <c r="E35" s="149">
        <v>0.005</v>
      </c>
      <c r="F35" s="56" t="s">
        <v>91</v>
      </c>
      <c r="G35" s="67">
        <v>39400000</v>
      </c>
      <c r="H35" s="67">
        <v>39400000</v>
      </c>
      <c r="I35" s="67">
        <v>10795.6</v>
      </c>
      <c r="J35" s="67">
        <v>0</v>
      </c>
      <c r="K35" s="103">
        <v>39400000</v>
      </c>
      <c r="L35" s="67">
        <v>39400000</v>
      </c>
      <c r="M35" s="150">
        <v>0.02836317825969585</v>
      </c>
      <c r="N35" s="151">
        <v>50024</v>
      </c>
    </row>
    <row r="36" spans="1:14" ht="12.75">
      <c r="A36" s="60"/>
      <c r="B36" s="58" t="s">
        <v>112</v>
      </c>
      <c r="C36" s="148" t="s">
        <v>162</v>
      </c>
      <c r="D36" s="56" t="s">
        <v>260</v>
      </c>
      <c r="E36" s="149">
        <v>0.0054</v>
      </c>
      <c r="F36" s="56" t="s">
        <v>91</v>
      </c>
      <c r="G36" s="67">
        <v>33750000</v>
      </c>
      <c r="H36" s="67">
        <v>24750000</v>
      </c>
      <c r="I36" s="67">
        <v>6415.2</v>
      </c>
      <c r="J36" s="67">
        <v>0</v>
      </c>
      <c r="K36" s="103">
        <v>24750000</v>
      </c>
      <c r="L36" s="67">
        <v>24750000</v>
      </c>
      <c r="M36" s="150">
        <v>0.017816971114910464</v>
      </c>
      <c r="N36" s="151">
        <v>50024</v>
      </c>
    </row>
    <row r="37" spans="1:14" ht="12.75">
      <c r="A37" s="60"/>
      <c r="B37" s="58" t="s">
        <v>243</v>
      </c>
      <c r="C37" s="148" t="s">
        <v>163</v>
      </c>
      <c r="D37" s="56" t="s">
        <v>260</v>
      </c>
      <c r="E37" s="149">
        <v>0.0052</v>
      </c>
      <c r="F37" s="56" t="s">
        <v>91</v>
      </c>
      <c r="G37" s="67">
        <v>25900000</v>
      </c>
      <c r="H37" s="67">
        <v>25000000</v>
      </c>
      <c r="I37" s="67">
        <v>6095.890410958904</v>
      </c>
      <c r="J37" s="67">
        <v>0</v>
      </c>
      <c r="K37" s="103">
        <v>25000000</v>
      </c>
      <c r="L37" s="67">
        <v>25000000</v>
      </c>
      <c r="M37" s="150">
        <v>0.017996940520111582</v>
      </c>
      <c r="N37" s="151">
        <v>41256</v>
      </c>
    </row>
    <row r="38" spans="1:14" ht="12.75">
      <c r="A38" s="60"/>
      <c r="B38" s="58" t="s">
        <v>114</v>
      </c>
      <c r="C38" s="148" t="s">
        <v>164</v>
      </c>
      <c r="D38" s="56" t="s">
        <v>260</v>
      </c>
      <c r="E38" s="149">
        <v>0</v>
      </c>
      <c r="F38" s="56" t="s">
        <v>91</v>
      </c>
      <c r="G38" s="67">
        <v>40000000</v>
      </c>
      <c r="H38" s="67">
        <v>0</v>
      </c>
      <c r="I38" s="67">
        <v>0</v>
      </c>
      <c r="J38" s="67">
        <v>0</v>
      </c>
      <c r="K38" s="103">
        <v>0</v>
      </c>
      <c r="L38" s="67">
        <v>0</v>
      </c>
      <c r="M38" s="150">
        <v>0</v>
      </c>
      <c r="N38" s="151">
        <v>41073</v>
      </c>
    </row>
    <row r="39" spans="1:14" ht="12.75">
      <c r="A39" s="60"/>
      <c r="B39" s="58" t="s">
        <v>115</v>
      </c>
      <c r="C39" s="148" t="s">
        <v>165</v>
      </c>
      <c r="D39" s="56" t="s">
        <v>260</v>
      </c>
      <c r="E39" s="149">
        <v>0.0054</v>
      </c>
      <c r="F39" s="56" t="s">
        <v>91</v>
      </c>
      <c r="G39" s="67">
        <v>50000000</v>
      </c>
      <c r="H39" s="67">
        <v>47900000</v>
      </c>
      <c r="I39" s="67">
        <v>12467.123287671231</v>
      </c>
      <c r="J39" s="67">
        <v>0</v>
      </c>
      <c r="K39" s="103">
        <v>47900000</v>
      </c>
      <c r="L39" s="67">
        <v>47900000</v>
      </c>
      <c r="M39" s="150">
        <v>0.03448213803653379</v>
      </c>
      <c r="N39" s="151">
        <v>41984</v>
      </c>
    </row>
    <row r="40" spans="1:14" ht="12.75">
      <c r="A40" s="60"/>
      <c r="B40" s="58" t="s">
        <v>116</v>
      </c>
      <c r="C40" s="148" t="s">
        <v>166</v>
      </c>
      <c r="D40" s="56" t="s">
        <v>260</v>
      </c>
      <c r="E40" s="149">
        <v>0.0052</v>
      </c>
      <c r="F40" s="56" t="s">
        <v>91</v>
      </c>
      <c r="G40" s="67">
        <v>52500000</v>
      </c>
      <c r="H40" s="67">
        <v>52450000</v>
      </c>
      <c r="I40" s="67">
        <v>14197.424657534246</v>
      </c>
      <c r="J40" s="67">
        <v>0</v>
      </c>
      <c r="K40" s="103">
        <v>52450000</v>
      </c>
      <c r="L40" s="67">
        <v>52450000</v>
      </c>
      <c r="M40" s="150">
        <v>0.037757581211194095</v>
      </c>
      <c r="N40" s="151">
        <v>50389</v>
      </c>
    </row>
    <row r="41" spans="1:14" ht="12.75">
      <c r="A41" s="60"/>
      <c r="B41" s="58" t="s">
        <v>117</v>
      </c>
      <c r="C41" s="148" t="s">
        <v>167</v>
      </c>
      <c r="D41" s="56" t="s">
        <v>260</v>
      </c>
      <c r="E41" s="149">
        <v>0.005</v>
      </c>
      <c r="F41" s="56" t="s">
        <v>91</v>
      </c>
      <c r="G41" s="67">
        <v>52500000</v>
      </c>
      <c r="H41" s="67">
        <v>52500000</v>
      </c>
      <c r="I41" s="67">
        <v>14383.565479452056</v>
      </c>
      <c r="J41" s="67">
        <v>0</v>
      </c>
      <c r="K41" s="103">
        <v>52500000</v>
      </c>
      <c r="L41" s="67">
        <v>52500000</v>
      </c>
      <c r="M41" s="150">
        <v>0.03779357509223432</v>
      </c>
      <c r="N41" s="151">
        <v>50389</v>
      </c>
    </row>
    <row r="42" spans="1:14" ht="12.75">
      <c r="A42" s="60"/>
      <c r="B42" s="58" t="s">
        <v>118</v>
      </c>
      <c r="C42" s="148" t="s">
        <v>168</v>
      </c>
      <c r="D42" s="56" t="s">
        <v>260</v>
      </c>
      <c r="E42" s="149">
        <v>0.0054</v>
      </c>
      <c r="F42" s="56" t="s">
        <v>91</v>
      </c>
      <c r="G42" s="67">
        <v>45000000</v>
      </c>
      <c r="H42" s="67">
        <v>21300000</v>
      </c>
      <c r="I42" s="67">
        <v>4967.2602739726035</v>
      </c>
      <c r="J42" s="67">
        <v>1550000</v>
      </c>
      <c r="K42" s="103">
        <v>19750000</v>
      </c>
      <c r="L42" s="67">
        <v>19750000</v>
      </c>
      <c r="M42" s="150">
        <v>0.014217583010888149</v>
      </c>
      <c r="N42" s="151">
        <v>50389</v>
      </c>
    </row>
    <row r="43" spans="1:14" ht="12.75">
      <c r="A43" s="60"/>
      <c r="B43" s="58" t="s">
        <v>119</v>
      </c>
      <c r="C43" s="148" t="s">
        <v>169</v>
      </c>
      <c r="D43" s="56" t="s">
        <v>260</v>
      </c>
      <c r="E43" s="149">
        <v>0.0056</v>
      </c>
      <c r="F43" s="56" t="s">
        <v>91</v>
      </c>
      <c r="G43" s="67">
        <v>50000000</v>
      </c>
      <c r="H43" s="67">
        <v>50000000</v>
      </c>
      <c r="I43" s="67">
        <v>13041.09589041096</v>
      </c>
      <c r="J43" s="67">
        <v>0</v>
      </c>
      <c r="K43" s="103">
        <v>50000000</v>
      </c>
      <c r="L43" s="67">
        <v>50000000</v>
      </c>
      <c r="M43" s="150">
        <v>0.035993881040223163</v>
      </c>
      <c r="N43" s="151">
        <v>42349</v>
      </c>
    </row>
    <row r="44" spans="1:14" ht="12.75">
      <c r="A44" s="60"/>
      <c r="B44" s="58" t="s">
        <v>120</v>
      </c>
      <c r="C44" s="148" t="s">
        <v>170</v>
      </c>
      <c r="D44" s="56" t="s">
        <v>260</v>
      </c>
      <c r="E44" s="149">
        <v>0.003</v>
      </c>
      <c r="F44" s="56" t="s">
        <v>91</v>
      </c>
      <c r="G44" s="67">
        <v>74700000</v>
      </c>
      <c r="H44" s="67">
        <v>74150000</v>
      </c>
      <c r="I44" s="67">
        <v>10366.17</v>
      </c>
      <c r="J44" s="67">
        <v>0</v>
      </c>
      <c r="K44" s="103">
        <v>74150000</v>
      </c>
      <c r="L44" s="67">
        <v>74150000</v>
      </c>
      <c r="M44" s="150">
        <v>0.05337892558265095</v>
      </c>
      <c r="N44" s="151">
        <v>50754</v>
      </c>
    </row>
    <row r="45" spans="1:14" ht="12.75">
      <c r="A45" s="60"/>
      <c r="B45" s="58" t="s">
        <v>121</v>
      </c>
      <c r="C45" s="148" t="s">
        <v>171</v>
      </c>
      <c r="D45" s="56" t="s">
        <v>260</v>
      </c>
      <c r="E45" s="149">
        <v>0.0026</v>
      </c>
      <c r="F45" s="56" t="s">
        <v>91</v>
      </c>
      <c r="G45" s="67">
        <v>79500000</v>
      </c>
      <c r="H45" s="67">
        <v>79500000</v>
      </c>
      <c r="I45" s="67">
        <v>9619.5</v>
      </c>
      <c r="J45" s="67">
        <v>0</v>
      </c>
      <c r="K45" s="103">
        <v>79500000</v>
      </c>
      <c r="L45" s="67">
        <v>79500000</v>
      </c>
      <c r="M45" s="150">
        <v>0.05723027085395483</v>
      </c>
      <c r="N45" s="151">
        <v>50754</v>
      </c>
    </row>
    <row r="46" spans="1:14" ht="12.75">
      <c r="A46" s="60"/>
      <c r="B46" s="58" t="s">
        <v>123</v>
      </c>
      <c r="C46" s="148" t="s">
        <v>172</v>
      </c>
      <c r="D46" s="56" t="s">
        <v>261</v>
      </c>
      <c r="E46" s="149">
        <v>0</v>
      </c>
      <c r="F46" s="56" t="s">
        <v>91</v>
      </c>
      <c r="G46" s="67">
        <v>65800000</v>
      </c>
      <c r="H46" s="67">
        <v>35100000</v>
      </c>
      <c r="I46" s="67">
        <v>0</v>
      </c>
      <c r="J46" s="67">
        <v>850000</v>
      </c>
      <c r="K46" s="103">
        <v>34250000</v>
      </c>
      <c r="L46" s="67">
        <v>34250000</v>
      </c>
      <c r="M46" s="150">
        <v>0.024655808512552866</v>
      </c>
      <c r="N46" s="151">
        <v>50754</v>
      </c>
    </row>
    <row r="47" spans="1:14" ht="12.75">
      <c r="A47" s="60"/>
      <c r="B47" s="58" t="s">
        <v>122</v>
      </c>
      <c r="C47" s="148" t="s">
        <v>173</v>
      </c>
      <c r="D47" s="56" t="s">
        <v>260</v>
      </c>
      <c r="E47" s="149">
        <v>0.0026</v>
      </c>
      <c r="F47" s="56" t="s">
        <v>91</v>
      </c>
      <c r="G47" s="67">
        <v>55000000</v>
      </c>
      <c r="H47" s="67">
        <v>40150000</v>
      </c>
      <c r="I47" s="67">
        <v>4773.45</v>
      </c>
      <c r="J47" s="67">
        <v>700000</v>
      </c>
      <c r="K47" s="103">
        <v>39450000</v>
      </c>
      <c r="L47" s="67">
        <v>39450000</v>
      </c>
      <c r="M47" s="150">
        <v>0.028399172140736076</v>
      </c>
      <c r="N47" s="151">
        <v>50754</v>
      </c>
    </row>
    <row r="48" spans="1:14" ht="12.75">
      <c r="A48" s="60"/>
      <c r="B48" s="58" t="s">
        <v>124</v>
      </c>
      <c r="C48" s="148" t="s">
        <v>174</v>
      </c>
      <c r="D48" s="56" t="s">
        <v>261</v>
      </c>
      <c r="E48" s="149">
        <v>0</v>
      </c>
      <c r="F48" s="56" t="s">
        <v>91</v>
      </c>
      <c r="G48" s="67">
        <v>59800000</v>
      </c>
      <c r="H48" s="67">
        <v>5125000</v>
      </c>
      <c r="I48" s="67">
        <v>0</v>
      </c>
      <c r="J48" s="67">
        <v>350000</v>
      </c>
      <c r="K48" s="103">
        <v>4775000</v>
      </c>
      <c r="L48" s="67">
        <v>4775000</v>
      </c>
      <c r="M48" s="150">
        <v>0.003437415639341312</v>
      </c>
      <c r="N48" s="151">
        <v>51119</v>
      </c>
    </row>
    <row r="49" spans="1:14" ht="12.75">
      <c r="A49" s="60"/>
      <c r="B49" s="58" t="s">
        <v>125</v>
      </c>
      <c r="C49" s="148" t="s">
        <v>175</v>
      </c>
      <c r="D49" s="56" t="s">
        <v>261</v>
      </c>
      <c r="E49" s="149">
        <v>0</v>
      </c>
      <c r="F49" s="56" t="s">
        <v>91</v>
      </c>
      <c r="G49" s="67">
        <v>59800000</v>
      </c>
      <c r="H49" s="67">
        <v>31325000</v>
      </c>
      <c r="I49" s="67">
        <v>0</v>
      </c>
      <c r="J49" s="67">
        <v>1150000</v>
      </c>
      <c r="K49" s="103">
        <v>30175000</v>
      </c>
      <c r="L49" s="67">
        <v>30175000</v>
      </c>
      <c r="M49" s="150">
        <v>0.02172230720777468</v>
      </c>
      <c r="N49" s="151">
        <v>51119</v>
      </c>
    </row>
    <row r="50" spans="1:14" ht="12.75">
      <c r="A50" s="60"/>
      <c r="B50" s="58" t="s">
        <v>126</v>
      </c>
      <c r="C50" s="148" t="s">
        <v>176</v>
      </c>
      <c r="D50" s="56" t="s">
        <v>260</v>
      </c>
      <c r="E50" s="149">
        <v>0.002</v>
      </c>
      <c r="F50" s="56" t="s">
        <v>91</v>
      </c>
      <c r="G50" s="67">
        <v>58400000</v>
      </c>
      <c r="H50" s="67">
        <v>45525000</v>
      </c>
      <c r="I50" s="67">
        <v>6111.57</v>
      </c>
      <c r="J50" s="67">
        <v>0</v>
      </c>
      <c r="K50" s="103">
        <v>45525000</v>
      </c>
      <c r="L50" s="67">
        <v>45525000</v>
      </c>
      <c r="M50" s="150">
        <v>0.03277242868712319</v>
      </c>
      <c r="N50" s="151">
        <v>51485</v>
      </c>
    </row>
    <row r="51" spans="1:14" ht="12.75">
      <c r="A51" s="60"/>
      <c r="B51" s="58" t="s">
        <v>127</v>
      </c>
      <c r="C51" s="148" t="s">
        <v>177</v>
      </c>
      <c r="D51" s="56" t="s">
        <v>260</v>
      </c>
      <c r="E51" s="149">
        <v>0.0022</v>
      </c>
      <c r="F51" s="56" t="s">
        <v>91</v>
      </c>
      <c r="G51" s="67">
        <v>58400000</v>
      </c>
      <c r="H51" s="67">
        <v>58400000</v>
      </c>
      <c r="I51" s="67">
        <v>6400</v>
      </c>
      <c r="J51" s="67">
        <v>0</v>
      </c>
      <c r="K51" s="103">
        <v>58400000</v>
      </c>
      <c r="L51" s="67">
        <v>58400000</v>
      </c>
      <c r="M51" s="150">
        <v>0.042040853054980655</v>
      </c>
      <c r="N51" s="151">
        <v>51485</v>
      </c>
    </row>
    <row r="52" spans="1:14" ht="12.75">
      <c r="A52" s="60"/>
      <c r="B52" s="58" t="s">
        <v>128</v>
      </c>
      <c r="C52" s="148" t="s">
        <v>178</v>
      </c>
      <c r="D52" s="56" t="s">
        <v>260</v>
      </c>
      <c r="E52" s="149">
        <v>0.0022</v>
      </c>
      <c r="F52" s="56" t="s">
        <v>91</v>
      </c>
      <c r="G52" s="67">
        <v>69450000</v>
      </c>
      <c r="H52" s="67">
        <v>58825000</v>
      </c>
      <c r="I52" s="67">
        <v>6447.22</v>
      </c>
      <c r="J52" s="67">
        <v>0</v>
      </c>
      <c r="K52" s="103">
        <v>58825000</v>
      </c>
      <c r="L52" s="67">
        <v>58825000</v>
      </c>
      <c r="M52" s="150">
        <v>0.04234680104382255</v>
      </c>
      <c r="N52" s="151">
        <v>51850</v>
      </c>
    </row>
    <row r="53" spans="1:14" ht="12.75">
      <c r="A53" s="60"/>
      <c r="B53" s="58" t="s">
        <v>129</v>
      </c>
      <c r="C53" s="148" t="s">
        <v>179</v>
      </c>
      <c r="D53" s="56" t="s">
        <v>260</v>
      </c>
      <c r="E53" s="149">
        <v>0.0022</v>
      </c>
      <c r="F53" s="56" t="s">
        <v>91</v>
      </c>
      <c r="G53" s="67">
        <v>69450000</v>
      </c>
      <c r="H53" s="67">
        <v>62450000</v>
      </c>
      <c r="I53" s="67">
        <v>6269.12</v>
      </c>
      <c r="J53" s="67">
        <v>5250000</v>
      </c>
      <c r="K53" s="103">
        <v>57200000</v>
      </c>
      <c r="L53" s="67">
        <v>57200000</v>
      </c>
      <c r="M53" s="150">
        <v>0.0411769999100153</v>
      </c>
      <c r="N53" s="151">
        <v>51850</v>
      </c>
    </row>
    <row r="54" spans="1:14" ht="12.75">
      <c r="A54" s="60"/>
      <c r="B54" s="58" t="s">
        <v>130</v>
      </c>
      <c r="C54" s="148" t="s">
        <v>180</v>
      </c>
      <c r="D54" s="56" t="s">
        <v>261</v>
      </c>
      <c r="E54" s="149">
        <v>0</v>
      </c>
      <c r="F54" s="56" t="s">
        <v>91</v>
      </c>
      <c r="G54" s="67">
        <v>91100000</v>
      </c>
      <c r="H54" s="67">
        <v>82075000</v>
      </c>
      <c r="I54" s="67">
        <v>0</v>
      </c>
      <c r="J54" s="67">
        <v>300000</v>
      </c>
      <c r="K54" s="103">
        <v>81775000</v>
      </c>
      <c r="L54" s="67">
        <v>81775000</v>
      </c>
      <c r="M54" s="150">
        <v>0.05886799244128498</v>
      </c>
      <c r="N54" s="151">
        <v>51850</v>
      </c>
    </row>
    <row r="55" spans="1:14" ht="12.75">
      <c r="A55" s="61"/>
      <c r="B55" s="59"/>
      <c r="C55" s="152"/>
      <c r="D55" s="57"/>
      <c r="E55" s="153"/>
      <c r="F55" s="57"/>
      <c r="G55" s="108"/>
      <c r="H55" s="108"/>
      <c r="I55" s="108"/>
      <c r="J55" s="108"/>
      <c r="K55" s="109"/>
      <c r="L55" s="108"/>
      <c r="M55" s="154"/>
      <c r="N55" s="155"/>
    </row>
    <row r="56" spans="1:14" ht="12.75">
      <c r="A56" s="61"/>
      <c r="B56" s="26" t="s">
        <v>39</v>
      </c>
      <c r="C56" s="156"/>
      <c r="D56" s="157"/>
      <c r="E56" s="158"/>
      <c r="F56" s="57"/>
      <c r="G56" s="107">
        <v>1727850000</v>
      </c>
      <c r="H56" s="107">
        <v>1399625000</v>
      </c>
      <c r="I56" s="107">
        <v>253086.17657534254</v>
      </c>
      <c r="J56" s="107">
        <v>10500000</v>
      </c>
      <c r="K56" s="107">
        <v>1389125000</v>
      </c>
      <c r="L56" s="107">
        <v>1389125000</v>
      </c>
      <c r="M56" s="159">
        <v>0.9999999999999999</v>
      </c>
      <c r="N56" s="160"/>
    </row>
    <row r="57" spans="1:14" s="165" customFormat="1" ht="11.25">
      <c r="A57" s="161" t="s">
        <v>13</v>
      </c>
      <c r="B57" s="62"/>
      <c r="C57" s="62" t="s">
        <v>266</v>
      </c>
      <c r="D57" s="14"/>
      <c r="E57" s="62"/>
      <c r="F57" s="62"/>
      <c r="G57" s="62"/>
      <c r="H57" s="62"/>
      <c r="I57" s="162"/>
      <c r="J57" s="62"/>
      <c r="K57" s="163"/>
      <c r="L57" s="14"/>
      <c r="M57" s="62"/>
      <c r="N57" s="164"/>
    </row>
    <row r="58" spans="1:14" s="165" customFormat="1" ht="12" thickBot="1">
      <c r="A58" s="50" t="s">
        <v>14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166"/>
    </row>
    <row r="59" spans="1:14" s="165" customFormat="1" ht="12" thickBot="1">
      <c r="A59" s="14"/>
      <c r="B59" s="14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</row>
    <row r="60" spans="1:14" s="165" customFormat="1" ht="15.75">
      <c r="A60" s="137" t="s">
        <v>308</v>
      </c>
      <c r="B60" s="139"/>
      <c r="C60" s="139"/>
      <c r="D60" s="139"/>
      <c r="E60" s="139"/>
      <c r="F60" s="139"/>
      <c r="G60" s="139"/>
      <c r="H60" s="140"/>
      <c r="I60" s="14"/>
      <c r="J60" s="46"/>
      <c r="K60" s="46"/>
      <c r="L60" s="46"/>
      <c r="M60" s="46"/>
      <c r="N60" s="46"/>
    </row>
    <row r="61" spans="1:14" s="165" customFormat="1" ht="12.75">
      <c r="A61" s="60"/>
      <c r="B61" s="58"/>
      <c r="C61" s="58"/>
      <c r="D61" s="58"/>
      <c r="E61" s="58"/>
      <c r="F61" s="58"/>
      <c r="G61" s="58"/>
      <c r="H61" s="141"/>
      <c r="I61" s="14"/>
      <c r="J61" s="46"/>
      <c r="K61" s="46"/>
      <c r="L61" s="46"/>
      <c r="M61" s="46"/>
      <c r="N61" s="46"/>
    </row>
    <row r="62" spans="1:14" s="165" customFormat="1" ht="12.75">
      <c r="A62" s="167"/>
      <c r="B62" s="168"/>
      <c r="C62" s="168"/>
      <c r="D62" s="168"/>
      <c r="E62" s="168"/>
      <c r="F62" s="169" t="s">
        <v>16</v>
      </c>
      <c r="G62" s="169" t="s">
        <v>18</v>
      </c>
      <c r="H62" s="170" t="s">
        <v>17</v>
      </c>
      <c r="I62" s="14"/>
      <c r="J62" s="46"/>
      <c r="K62" s="46"/>
      <c r="L62" s="46"/>
      <c r="M62" s="46"/>
      <c r="N62" s="46"/>
    </row>
    <row r="63" spans="1:14" s="165" customFormat="1" ht="12.75">
      <c r="A63" s="60"/>
      <c r="B63" s="58" t="s">
        <v>25</v>
      </c>
      <c r="C63" s="58"/>
      <c r="D63" s="58"/>
      <c r="E63" s="58"/>
      <c r="F63" s="172">
        <v>7370000</v>
      </c>
      <c r="G63" s="173">
        <v>0</v>
      </c>
      <c r="H63" s="174">
        <v>7370000</v>
      </c>
      <c r="I63" s="14"/>
      <c r="J63" s="46"/>
      <c r="K63" s="46"/>
      <c r="L63" s="46"/>
      <c r="M63" s="46"/>
      <c r="N63" s="46"/>
    </row>
    <row r="64" spans="1:14" s="165" customFormat="1" ht="12.75">
      <c r="A64" s="60"/>
      <c r="B64" s="58" t="s">
        <v>26</v>
      </c>
      <c r="C64" s="58"/>
      <c r="D64" s="58"/>
      <c r="E64" s="58"/>
      <c r="F64" s="175">
        <v>7370000</v>
      </c>
      <c r="G64" s="173">
        <v>0</v>
      </c>
      <c r="H64" s="176">
        <v>7370000</v>
      </c>
      <c r="I64" s="14"/>
      <c r="J64" s="46"/>
      <c r="K64" s="46"/>
      <c r="L64" s="46"/>
      <c r="M64" s="46"/>
      <c r="N64" s="46"/>
    </row>
    <row r="65" spans="1:14" s="165" customFormat="1" ht="12.75">
      <c r="A65" s="60"/>
      <c r="B65" s="58"/>
      <c r="C65" s="58"/>
      <c r="D65" s="58"/>
      <c r="E65" s="58"/>
      <c r="F65" s="175"/>
      <c r="G65" s="173"/>
      <c r="H65" s="176"/>
      <c r="I65" s="14"/>
      <c r="J65" s="46"/>
      <c r="K65" s="46"/>
      <c r="L65" s="46"/>
      <c r="M65" s="46"/>
      <c r="N65" s="46"/>
    </row>
    <row r="66" spans="1:14" s="165" customFormat="1" ht="12.75">
      <c r="A66" s="60"/>
      <c r="B66" s="58" t="s">
        <v>269</v>
      </c>
      <c r="C66" s="58"/>
      <c r="D66" s="58"/>
      <c r="E66" s="58"/>
      <c r="F66" s="175">
        <v>13185535.29</v>
      </c>
      <c r="G66" s="173">
        <v>-852931.879999999</v>
      </c>
      <c r="H66" s="176">
        <v>12332603.41</v>
      </c>
      <c r="I66" s="14"/>
      <c r="J66" s="46"/>
      <c r="K66" s="46"/>
      <c r="L66" s="46"/>
      <c r="M66" s="46"/>
      <c r="N66" s="46"/>
    </row>
    <row r="67" spans="1:14" s="165" customFormat="1" ht="12.75">
      <c r="A67" s="60"/>
      <c r="B67" s="58" t="s">
        <v>268</v>
      </c>
      <c r="C67" s="58"/>
      <c r="D67" s="58"/>
      <c r="E67" s="58"/>
      <c r="F67" s="175">
        <v>133056783.95</v>
      </c>
      <c r="G67" s="173">
        <v>30006224.769999996</v>
      </c>
      <c r="H67" s="176">
        <v>163063008.72</v>
      </c>
      <c r="I67" s="14"/>
      <c r="J67" s="46"/>
      <c r="K67" s="46"/>
      <c r="L67" s="46"/>
      <c r="M67" s="46"/>
      <c r="N67" s="46"/>
    </row>
    <row r="68" spans="1:14" s="165" customFormat="1" ht="12.75">
      <c r="A68" s="60"/>
      <c r="B68" s="58"/>
      <c r="C68" s="58"/>
      <c r="D68" s="58"/>
      <c r="E68" s="58"/>
      <c r="F68" s="175"/>
      <c r="G68" s="173"/>
      <c r="H68" s="176"/>
      <c r="I68" s="14"/>
      <c r="J68" s="46"/>
      <c r="K68" s="46"/>
      <c r="L68" s="46"/>
      <c r="M68" s="46"/>
      <c r="N68" s="46"/>
    </row>
    <row r="69" spans="1:14" s="165" customFormat="1" ht="12.75">
      <c r="A69" s="60"/>
      <c r="B69" s="25" t="s">
        <v>21</v>
      </c>
      <c r="C69" s="58"/>
      <c r="D69" s="58"/>
      <c r="E69" s="58"/>
      <c r="F69" s="175">
        <v>153612319.24</v>
      </c>
      <c r="G69" s="173">
        <v>29153292.889999986</v>
      </c>
      <c r="H69" s="176">
        <v>182765612.13</v>
      </c>
      <c r="I69" s="14"/>
      <c r="J69" s="46"/>
      <c r="K69" s="46"/>
      <c r="L69" s="46"/>
      <c r="M69" s="46"/>
      <c r="N69" s="46"/>
    </row>
    <row r="70" spans="1:14" s="165" customFormat="1" ht="12.75">
      <c r="A70" s="60"/>
      <c r="B70" s="58"/>
      <c r="C70" s="58"/>
      <c r="D70" s="58"/>
      <c r="E70" s="58"/>
      <c r="F70" s="177"/>
      <c r="G70" s="177"/>
      <c r="H70" s="178"/>
      <c r="I70" s="14"/>
      <c r="J70" s="46"/>
      <c r="K70" s="46"/>
      <c r="L70" s="46"/>
      <c r="M70" s="46"/>
      <c r="N70" s="46"/>
    </row>
    <row r="71" spans="1:14" s="165" customFormat="1" ht="12.75">
      <c r="A71" s="161" t="s">
        <v>13</v>
      </c>
      <c r="B71" s="62"/>
      <c r="C71" s="62"/>
      <c r="D71" s="62"/>
      <c r="E71" s="62"/>
      <c r="F71" s="62"/>
      <c r="G71" s="62"/>
      <c r="H71" s="164"/>
      <c r="I71" s="14"/>
      <c r="J71" s="46"/>
      <c r="K71" s="46"/>
      <c r="L71" s="46"/>
      <c r="M71" s="46"/>
      <c r="N71" s="46"/>
    </row>
    <row r="72" spans="1:14" s="165" customFormat="1" ht="13.5" thickBot="1">
      <c r="A72" s="50" t="s">
        <v>14</v>
      </c>
      <c r="B72" s="63"/>
      <c r="C72" s="63"/>
      <c r="D72" s="63"/>
      <c r="E72" s="63"/>
      <c r="F72" s="63"/>
      <c r="G72" s="63"/>
      <c r="H72" s="166"/>
      <c r="I72" s="14"/>
      <c r="J72" s="46"/>
      <c r="K72" s="46"/>
      <c r="L72" s="46"/>
      <c r="M72" s="46"/>
      <c r="N72" s="46"/>
    </row>
    <row r="73" spans="1:14" s="165" customFormat="1" ht="13.5" thickBot="1">
      <c r="A73" s="54"/>
      <c r="B73" s="54"/>
      <c r="C73" s="54"/>
      <c r="D73" s="54"/>
      <c r="E73" s="54"/>
      <c r="F73" s="54"/>
      <c r="G73" s="54"/>
      <c r="H73" s="54"/>
      <c r="I73" s="14"/>
      <c r="J73" s="46"/>
      <c r="K73" s="46"/>
      <c r="L73" s="46"/>
      <c r="M73" s="46"/>
      <c r="N73" s="46"/>
    </row>
    <row r="74" spans="1:14" s="165" customFormat="1" ht="15.75">
      <c r="A74" s="137" t="s">
        <v>309</v>
      </c>
      <c r="B74" s="139"/>
      <c r="C74" s="139"/>
      <c r="D74" s="139"/>
      <c r="E74" s="139"/>
      <c r="F74" s="139"/>
      <c r="G74" s="139"/>
      <c r="H74" s="140"/>
      <c r="I74" s="14"/>
      <c r="J74" s="137" t="s">
        <v>400</v>
      </c>
      <c r="K74" s="328"/>
      <c r="L74" s="140"/>
      <c r="M74" s="46"/>
      <c r="N74" s="46"/>
    </row>
    <row r="75" spans="1:14" s="165" customFormat="1" ht="12.75">
      <c r="A75" s="60"/>
      <c r="B75" s="58"/>
      <c r="C75" s="58"/>
      <c r="D75" s="58"/>
      <c r="E75" s="58"/>
      <c r="F75" s="58"/>
      <c r="G75" s="58"/>
      <c r="H75" s="141"/>
      <c r="I75" s="14"/>
      <c r="J75" s="60"/>
      <c r="K75" s="14"/>
      <c r="L75" s="141"/>
      <c r="M75" s="46"/>
      <c r="N75" s="46"/>
    </row>
    <row r="76" spans="1:14" s="165" customFormat="1" ht="12.75">
      <c r="A76" s="167"/>
      <c r="B76" s="168"/>
      <c r="C76" s="168"/>
      <c r="D76" s="168"/>
      <c r="E76" s="168"/>
      <c r="F76" s="169" t="s">
        <v>16</v>
      </c>
      <c r="G76" s="169" t="s">
        <v>18</v>
      </c>
      <c r="H76" s="170" t="s">
        <v>17</v>
      </c>
      <c r="I76" s="14"/>
      <c r="J76" s="167"/>
      <c r="K76" s="324"/>
      <c r="L76" s="170"/>
      <c r="M76" s="46"/>
      <c r="N76" s="46"/>
    </row>
    <row r="77" spans="1:14" s="165" customFormat="1" ht="12.75">
      <c r="A77" s="179"/>
      <c r="B77" s="180" t="s">
        <v>40</v>
      </c>
      <c r="C77" s="181"/>
      <c r="D77" s="181"/>
      <c r="E77" s="181"/>
      <c r="F77" s="182"/>
      <c r="G77" s="182"/>
      <c r="H77" s="183"/>
      <c r="I77" s="246"/>
      <c r="J77" s="317" t="s">
        <v>401</v>
      </c>
      <c r="K77" s="325"/>
      <c r="L77" s="322">
        <v>1352185073.67</v>
      </c>
      <c r="M77" s="46"/>
      <c r="N77" s="46"/>
    </row>
    <row r="78" spans="1:14" s="165" customFormat="1" ht="12.75">
      <c r="A78" s="60"/>
      <c r="B78" s="58" t="s">
        <v>41</v>
      </c>
      <c r="C78" s="58"/>
      <c r="D78" s="58"/>
      <c r="E78" s="58"/>
      <c r="F78" s="184">
        <v>1352185073.67</v>
      </c>
      <c r="G78" s="185">
        <v>-32753455.090000153</v>
      </c>
      <c r="H78" s="186">
        <v>1319431618.58</v>
      </c>
      <c r="I78" s="247"/>
      <c r="J78" s="264" t="s">
        <v>402</v>
      </c>
      <c r="K78" s="326"/>
      <c r="L78" s="322">
        <v>9415325.99</v>
      </c>
      <c r="M78" s="46"/>
      <c r="N78" s="46"/>
    </row>
    <row r="79" spans="1:14" s="165" customFormat="1" ht="12.75">
      <c r="A79" s="60"/>
      <c r="B79" s="58" t="s">
        <v>271</v>
      </c>
      <c r="C79" s="58"/>
      <c r="D79" s="58"/>
      <c r="E79" s="58"/>
      <c r="F79" s="184">
        <v>-30920539.93</v>
      </c>
      <c r="G79" s="185">
        <v>0</v>
      </c>
      <c r="H79" s="186">
        <v>-30920539.93</v>
      </c>
      <c r="I79" s="246"/>
      <c r="J79" s="264" t="s">
        <v>242</v>
      </c>
      <c r="K79" s="326"/>
      <c r="L79" s="322">
        <v>-26906080.44</v>
      </c>
      <c r="M79" s="46"/>
      <c r="N79" s="46"/>
    </row>
    <row r="80" spans="1:14" s="165" customFormat="1" ht="12.75">
      <c r="A80" s="60"/>
      <c r="B80" s="58" t="s">
        <v>275</v>
      </c>
      <c r="C80" s="58"/>
      <c r="D80" s="58"/>
      <c r="E80" s="58"/>
      <c r="F80" s="184">
        <v>28976932.77</v>
      </c>
      <c r="G80" s="185">
        <v>-4799675.609999999</v>
      </c>
      <c r="H80" s="186">
        <v>24177257.16</v>
      </c>
      <c r="I80" s="14"/>
      <c r="J80" s="264" t="s">
        <v>404</v>
      </c>
      <c r="K80" s="326"/>
      <c r="L80" s="322">
        <v>-5199489.29</v>
      </c>
      <c r="M80" s="46"/>
      <c r="N80" s="46"/>
    </row>
    <row r="81" spans="1:14" s="165" customFormat="1" ht="12.75">
      <c r="A81" s="60"/>
      <c r="B81" s="58" t="s">
        <v>47</v>
      </c>
      <c r="C81" s="58"/>
      <c r="D81" s="58"/>
      <c r="E81" s="58"/>
      <c r="F81" s="184">
        <v>9173.62</v>
      </c>
      <c r="G81" s="185">
        <v>7823.74</v>
      </c>
      <c r="H81" s="186">
        <v>16997.36</v>
      </c>
      <c r="I81" s="14"/>
      <c r="J81" s="264" t="s">
        <v>403</v>
      </c>
      <c r="K81" s="326"/>
      <c r="L81" s="322">
        <v>-7807279.99</v>
      </c>
      <c r="M81" s="46"/>
      <c r="N81" s="46"/>
    </row>
    <row r="82" spans="1:14" s="165" customFormat="1" ht="12.75">
      <c r="A82" s="60"/>
      <c r="B82" s="58" t="s">
        <v>48</v>
      </c>
      <c r="C82" s="58"/>
      <c r="D82" s="58"/>
      <c r="E82" s="58"/>
      <c r="F82" s="184">
        <v>-5472661.3</v>
      </c>
      <c r="G82" s="185">
        <v>171948.2000000002</v>
      </c>
      <c r="H82" s="186">
        <v>-5300713.1</v>
      </c>
      <c r="I82" s="14"/>
      <c r="J82" s="264" t="s">
        <v>405</v>
      </c>
      <c r="K82" s="326"/>
      <c r="L82" s="322">
        <v>0</v>
      </c>
      <c r="M82" s="46"/>
      <c r="N82" s="46"/>
    </row>
    <row r="83" spans="1:14" s="165" customFormat="1" ht="12.75">
      <c r="A83" s="60"/>
      <c r="B83" s="58" t="s">
        <v>272</v>
      </c>
      <c r="C83" s="58"/>
      <c r="D83" s="58"/>
      <c r="E83" s="58"/>
      <c r="F83" s="184">
        <v>-1623985.9800000002</v>
      </c>
      <c r="G83" s="185">
        <v>-114648.24999999977</v>
      </c>
      <c r="H83" s="186">
        <v>-1738634.23</v>
      </c>
      <c r="I83" s="14"/>
      <c r="J83" s="264" t="s">
        <v>406</v>
      </c>
      <c r="K83" s="326"/>
      <c r="L83" s="322">
        <v>41364.46</v>
      </c>
      <c r="M83" s="46"/>
      <c r="N83" s="46"/>
    </row>
    <row r="84" spans="1:14" s="165" customFormat="1" ht="12.75">
      <c r="A84" s="60"/>
      <c r="B84" s="58" t="s">
        <v>49</v>
      </c>
      <c r="C84" s="58"/>
      <c r="D84" s="58"/>
      <c r="E84" s="58"/>
      <c r="F84" s="184">
        <v>153612319.24</v>
      </c>
      <c r="G84" s="185">
        <v>29153292.889999986</v>
      </c>
      <c r="H84" s="186">
        <v>182765612.13</v>
      </c>
      <c r="I84" s="14"/>
      <c r="J84" s="264" t="s">
        <v>407</v>
      </c>
      <c r="K84" s="326"/>
      <c r="L84" s="322">
        <v>671</v>
      </c>
      <c r="M84" s="46"/>
      <c r="N84" s="46"/>
    </row>
    <row r="85" spans="1:14" s="165" customFormat="1" ht="12.75">
      <c r="A85" s="60"/>
      <c r="B85" s="58" t="s">
        <v>274</v>
      </c>
      <c r="C85" s="58"/>
      <c r="D85" s="58"/>
      <c r="E85" s="58"/>
      <c r="F85" s="184">
        <v>5943878.27</v>
      </c>
      <c r="G85" s="185">
        <v>-249254.95999999996</v>
      </c>
      <c r="H85" s="186">
        <v>5694623.31</v>
      </c>
      <c r="I85" s="14"/>
      <c r="J85" s="264" t="s">
        <v>408</v>
      </c>
      <c r="K85" s="326"/>
      <c r="L85" s="322">
        <v>0</v>
      </c>
      <c r="M85" s="46"/>
      <c r="N85" s="46"/>
    </row>
    <row r="86" spans="1:14" s="165" customFormat="1" ht="12.75">
      <c r="A86" s="60"/>
      <c r="B86" s="58" t="s">
        <v>273</v>
      </c>
      <c r="C86" s="58"/>
      <c r="D86" s="58"/>
      <c r="E86" s="58"/>
      <c r="F86" s="187">
        <v>282168.91</v>
      </c>
      <c r="G86" s="188">
        <v>1510658.59</v>
      </c>
      <c r="H86" s="189">
        <v>1792827.5</v>
      </c>
      <c r="I86" s="14"/>
      <c r="J86" s="264" t="s">
        <v>409</v>
      </c>
      <c r="K86" s="326"/>
      <c r="L86" s="322">
        <v>-2297982.6</v>
      </c>
      <c r="M86" s="46"/>
      <c r="N86" s="46"/>
    </row>
    <row r="87" spans="1:14" s="165" customFormat="1" ht="12.75">
      <c r="A87" s="60"/>
      <c r="B87" s="25" t="s">
        <v>27</v>
      </c>
      <c r="C87" s="58"/>
      <c r="D87" s="58"/>
      <c r="E87" s="58"/>
      <c r="F87" s="184">
        <v>1502992359.27</v>
      </c>
      <c r="G87" s="185">
        <v>-7073310.490000162</v>
      </c>
      <c r="H87" s="186">
        <v>1495919048.7799997</v>
      </c>
      <c r="I87" s="309"/>
      <c r="J87" s="267" t="s">
        <v>410</v>
      </c>
      <c r="K87" s="327"/>
      <c r="L87" s="323">
        <v>15.78</v>
      </c>
      <c r="M87" s="14"/>
      <c r="N87" s="14"/>
    </row>
    <row r="88" spans="1:13" s="165" customFormat="1" ht="12.75">
      <c r="A88" s="60"/>
      <c r="B88" s="25"/>
      <c r="C88" s="58"/>
      <c r="D88" s="58"/>
      <c r="E88" s="58"/>
      <c r="F88" s="184"/>
      <c r="G88" s="185"/>
      <c r="H88" s="186"/>
      <c r="I88" s="14"/>
      <c r="J88" s="317" t="s">
        <v>411</v>
      </c>
      <c r="K88" s="62"/>
      <c r="L88" s="329">
        <v>1319431618.5800002</v>
      </c>
      <c r="M88" s="319"/>
    </row>
    <row r="89" spans="1:12" s="165" customFormat="1" ht="12.75">
      <c r="A89" s="60"/>
      <c r="B89" s="25" t="s">
        <v>42</v>
      </c>
      <c r="C89" s="58"/>
      <c r="D89" s="58"/>
      <c r="E89" s="58"/>
      <c r="F89" s="184"/>
      <c r="G89" s="185"/>
      <c r="H89" s="186"/>
      <c r="I89" s="14"/>
      <c r="J89" s="330"/>
      <c r="K89" s="286"/>
      <c r="L89" s="331"/>
    </row>
    <row r="90" spans="1:12" s="165" customFormat="1" ht="12.75">
      <c r="A90" s="60"/>
      <c r="B90" s="58" t="s">
        <v>43</v>
      </c>
      <c r="C90" s="58"/>
      <c r="D90" s="58"/>
      <c r="E90" s="58"/>
      <c r="F90" s="184">
        <v>1399625000</v>
      </c>
      <c r="G90" s="185">
        <v>-10500000</v>
      </c>
      <c r="H90" s="186">
        <v>1389125000</v>
      </c>
      <c r="I90" s="14"/>
      <c r="J90" s="264"/>
      <c r="K90" s="14"/>
      <c r="L90" s="318"/>
    </row>
    <row r="91" spans="1:12" s="165" customFormat="1" ht="13.5" thickBot="1">
      <c r="A91" s="60"/>
      <c r="B91" s="58" t="s">
        <v>50</v>
      </c>
      <c r="C91" s="58"/>
      <c r="D91" s="58"/>
      <c r="E91" s="58"/>
      <c r="F91" s="184">
        <v>1675652.06</v>
      </c>
      <c r="G91" s="185">
        <v>-1422565.8900000001</v>
      </c>
      <c r="H91" s="186">
        <v>253086.17</v>
      </c>
      <c r="I91" s="14"/>
      <c r="J91" s="320"/>
      <c r="K91" s="63"/>
      <c r="L91" s="321"/>
    </row>
    <row r="92" spans="1:11" s="165" customFormat="1" ht="12.75">
      <c r="A92" s="60"/>
      <c r="B92" s="58" t="s">
        <v>51</v>
      </c>
      <c r="C92" s="58"/>
      <c r="D92" s="58"/>
      <c r="E92" s="58"/>
      <c r="F92" s="184">
        <v>0</v>
      </c>
      <c r="G92" s="185">
        <v>0</v>
      </c>
      <c r="H92" s="186">
        <v>0</v>
      </c>
      <c r="I92" s="14"/>
      <c r="J92" s="46"/>
      <c r="K92" s="46"/>
    </row>
    <row r="93" spans="1:11" s="165" customFormat="1" ht="12.75">
      <c r="A93" s="60"/>
      <c r="B93" s="58" t="s">
        <v>52</v>
      </c>
      <c r="C93" s="58"/>
      <c r="D93" s="58"/>
      <c r="E93" s="58"/>
      <c r="F93" s="184">
        <v>0</v>
      </c>
      <c r="G93" s="185">
        <v>0</v>
      </c>
      <c r="H93" s="186">
        <v>0</v>
      </c>
      <c r="I93" s="14"/>
      <c r="J93" s="46"/>
      <c r="K93" s="46"/>
    </row>
    <row r="94" spans="1:11" s="165" customFormat="1" ht="12.75">
      <c r="A94" s="60"/>
      <c r="B94" s="58" t="s">
        <v>276</v>
      </c>
      <c r="C94" s="58"/>
      <c r="D94" s="58"/>
      <c r="E94" s="58"/>
      <c r="F94" s="184">
        <v>944054.76</v>
      </c>
      <c r="G94" s="185">
        <v>927255.98</v>
      </c>
      <c r="H94" s="186">
        <v>1871310.74</v>
      </c>
      <c r="I94" s="14"/>
      <c r="J94" s="46"/>
      <c r="K94" s="46"/>
    </row>
    <row r="95" spans="1:11" s="165" customFormat="1" ht="12.75">
      <c r="A95" s="60"/>
      <c r="B95" s="58" t="s">
        <v>277</v>
      </c>
      <c r="C95" s="58"/>
      <c r="D95" s="58"/>
      <c r="E95" s="58"/>
      <c r="F95" s="184">
        <v>21557634.78</v>
      </c>
      <c r="G95" s="185">
        <v>977529.8599999994</v>
      </c>
      <c r="H95" s="186">
        <v>22535164.64</v>
      </c>
      <c r="I95" s="14"/>
      <c r="J95" s="46"/>
      <c r="K95" s="46"/>
    </row>
    <row r="96" spans="1:11" s="165" customFormat="1" ht="12.75">
      <c r="A96" s="60"/>
      <c r="B96" s="58" t="s">
        <v>278</v>
      </c>
      <c r="C96" s="58"/>
      <c r="D96" s="58"/>
      <c r="E96" s="58"/>
      <c r="F96" s="184">
        <v>-139.6</v>
      </c>
      <c r="G96" s="185">
        <v>87.66</v>
      </c>
      <c r="H96" s="186">
        <v>-51.94</v>
      </c>
      <c r="I96" s="14"/>
      <c r="J96" s="46"/>
      <c r="K96" s="46"/>
    </row>
    <row r="97" spans="1:11" s="165" customFormat="1" ht="12.75">
      <c r="A97" s="60"/>
      <c r="B97" s="58" t="s">
        <v>279</v>
      </c>
      <c r="C97" s="58"/>
      <c r="D97" s="58"/>
      <c r="E97" s="58"/>
      <c r="F97" s="184">
        <v>0</v>
      </c>
      <c r="G97" s="185">
        <v>0</v>
      </c>
      <c r="H97" s="186">
        <v>0</v>
      </c>
      <c r="I97" s="14"/>
      <c r="J97" s="46"/>
      <c r="K97" s="46"/>
    </row>
    <row r="98" spans="1:11" s="165" customFormat="1" ht="12.75">
      <c r="A98" s="60"/>
      <c r="B98" s="58" t="s">
        <v>280</v>
      </c>
      <c r="C98" s="58"/>
      <c r="D98" s="58"/>
      <c r="E98" s="58"/>
      <c r="F98" s="187">
        <v>-20091.94</v>
      </c>
      <c r="G98" s="188">
        <v>2172912.08</v>
      </c>
      <c r="H98" s="189">
        <v>2152820.14</v>
      </c>
      <c r="I98" s="14"/>
      <c r="J98" s="46"/>
      <c r="K98" s="46"/>
    </row>
    <row r="99" spans="1:11" s="165" customFormat="1" ht="12.75">
      <c r="A99" s="60"/>
      <c r="B99" s="25" t="s">
        <v>44</v>
      </c>
      <c r="C99" s="25"/>
      <c r="D99" s="25"/>
      <c r="E99" s="25"/>
      <c r="F99" s="184">
        <v>1423782110.06</v>
      </c>
      <c r="G99" s="185">
        <v>-7844780.309999704</v>
      </c>
      <c r="H99" s="186">
        <v>1415937329.7500002</v>
      </c>
      <c r="I99" s="309"/>
      <c r="J99" s="46"/>
      <c r="K99" s="46"/>
    </row>
    <row r="100" spans="1:11" s="165" customFormat="1" ht="12.75">
      <c r="A100" s="60"/>
      <c r="B100" s="58"/>
      <c r="C100" s="58"/>
      <c r="D100" s="58"/>
      <c r="E100" s="58"/>
      <c r="F100" s="190"/>
      <c r="G100" s="190"/>
      <c r="H100" s="191"/>
      <c r="I100" s="14"/>
      <c r="J100" s="46"/>
      <c r="K100" s="46"/>
    </row>
    <row r="101" spans="1:11" s="165" customFormat="1" ht="12.75">
      <c r="A101" s="60"/>
      <c r="B101" s="58" t="s">
        <v>28</v>
      </c>
      <c r="C101" s="58"/>
      <c r="D101" s="58"/>
      <c r="E101" s="58"/>
      <c r="F101" s="192">
        <v>1.074316776494362</v>
      </c>
      <c r="G101" s="193"/>
      <c r="H101" s="194">
        <v>1.0755303696236909</v>
      </c>
      <c r="I101" s="14"/>
      <c r="J101" s="46"/>
      <c r="K101" s="46"/>
    </row>
    <row r="102" spans="1:11" s="165" customFormat="1" ht="12.75">
      <c r="A102" s="61"/>
      <c r="B102" s="59" t="s">
        <v>29</v>
      </c>
      <c r="C102" s="59"/>
      <c r="D102" s="59"/>
      <c r="E102" s="59"/>
      <c r="F102" s="192">
        <v>1.074316776494362</v>
      </c>
      <c r="G102" s="195"/>
      <c r="H102" s="194">
        <v>1.0755303696236909</v>
      </c>
      <c r="I102" s="14"/>
      <c r="J102" s="46"/>
      <c r="K102" s="46"/>
    </row>
    <row r="103" spans="1:11" s="165" customFormat="1" ht="12.75">
      <c r="A103" s="161" t="s">
        <v>13</v>
      </c>
      <c r="B103" s="62"/>
      <c r="C103" s="62"/>
      <c r="D103" s="62"/>
      <c r="E103" s="62"/>
      <c r="F103" s="62"/>
      <c r="G103" s="62"/>
      <c r="H103" s="164"/>
      <c r="I103" s="14"/>
      <c r="J103" s="46"/>
      <c r="K103" s="46"/>
    </row>
    <row r="104" spans="1:14" s="165" customFormat="1" ht="13.5" thickBot="1">
      <c r="A104" s="50" t="s">
        <v>14</v>
      </c>
      <c r="B104" s="63"/>
      <c r="C104" s="63"/>
      <c r="D104" s="63"/>
      <c r="E104" s="63"/>
      <c r="F104" s="63"/>
      <c r="G104" s="63"/>
      <c r="H104" s="166"/>
      <c r="I104" s="14"/>
      <c r="J104" s="46"/>
      <c r="K104" s="46"/>
      <c r="L104" s="46"/>
      <c r="M104" s="46"/>
      <c r="N104" s="46"/>
    </row>
    <row r="105" spans="10:14" ht="13.5" thickBot="1">
      <c r="J105" s="46"/>
      <c r="K105" s="46"/>
      <c r="L105" s="46"/>
      <c r="M105" s="46"/>
      <c r="N105" s="46"/>
    </row>
    <row r="106" spans="1:14" ht="15.75">
      <c r="A106" s="137" t="s">
        <v>305</v>
      </c>
      <c r="B106" s="138"/>
      <c r="C106" s="139"/>
      <c r="D106" s="139"/>
      <c r="E106" s="139"/>
      <c r="F106" s="139"/>
      <c r="G106" s="139"/>
      <c r="H106" s="140"/>
      <c r="J106" s="46"/>
      <c r="K106" s="46"/>
      <c r="L106" s="46"/>
      <c r="M106" s="46"/>
      <c r="N106" s="46"/>
    </row>
    <row r="107" spans="1:14" ht="12.75">
      <c r="A107" s="60"/>
      <c r="B107" s="58"/>
      <c r="C107" s="58"/>
      <c r="D107" s="58"/>
      <c r="E107" s="58"/>
      <c r="F107" s="58"/>
      <c r="G107" s="58"/>
      <c r="H107" s="141"/>
      <c r="J107" s="46"/>
      <c r="K107" s="46"/>
      <c r="L107" s="46"/>
      <c r="M107" s="46"/>
      <c r="N107" s="46"/>
    </row>
    <row r="108" spans="1:15" s="196" customFormat="1" ht="12.75" customHeight="1">
      <c r="A108" s="167"/>
      <c r="B108" s="168"/>
      <c r="C108" s="168"/>
      <c r="D108" s="168"/>
      <c r="E108" s="168"/>
      <c r="F108" s="168" t="s">
        <v>16</v>
      </c>
      <c r="G108" s="168" t="s">
        <v>18</v>
      </c>
      <c r="H108" s="170" t="s">
        <v>17</v>
      </c>
      <c r="I108" s="54"/>
      <c r="J108" s="46"/>
      <c r="K108" s="46"/>
      <c r="L108" s="46"/>
      <c r="M108" s="46"/>
      <c r="N108" s="46"/>
      <c r="O108" s="54"/>
    </row>
    <row r="109" spans="1:14" ht="12.75">
      <c r="A109" s="179"/>
      <c r="B109" s="181" t="s">
        <v>15</v>
      </c>
      <c r="C109" s="181"/>
      <c r="D109" s="181"/>
      <c r="E109" s="181"/>
      <c r="F109" s="172">
        <v>1050324538.4100001</v>
      </c>
      <c r="G109" s="300">
        <v>-28552502.190000057</v>
      </c>
      <c r="H109" s="197">
        <v>1021772036.22</v>
      </c>
      <c r="I109" s="69"/>
      <c r="J109" s="46"/>
      <c r="K109" s="46"/>
      <c r="L109" s="46"/>
      <c r="M109" s="46"/>
      <c r="N109" s="46"/>
    </row>
    <row r="110" spans="1:14" ht="12.75">
      <c r="A110" s="60"/>
      <c r="B110" s="58" t="s">
        <v>19</v>
      </c>
      <c r="C110" s="58"/>
      <c r="D110" s="58"/>
      <c r="E110" s="58"/>
      <c r="F110" s="175">
        <v>20488335.580000002</v>
      </c>
      <c r="G110" s="301">
        <v>-2451189.420000002</v>
      </c>
      <c r="H110" s="198">
        <v>18037146.16</v>
      </c>
      <c r="J110" s="46"/>
      <c r="K110" s="46"/>
      <c r="L110" s="46"/>
      <c r="M110" s="46"/>
      <c r="N110" s="46"/>
    </row>
    <row r="111" spans="1:14" ht="12.75">
      <c r="A111" s="60"/>
      <c r="B111" s="58"/>
      <c r="C111" s="58"/>
      <c r="D111" s="58"/>
      <c r="E111" s="58"/>
      <c r="F111" s="175"/>
      <c r="G111" s="301"/>
      <c r="H111" s="198"/>
      <c r="J111" s="46"/>
      <c r="K111" s="46"/>
      <c r="L111" s="46"/>
      <c r="M111" s="46"/>
      <c r="N111" s="46"/>
    </row>
    <row r="112" spans="1:14" ht="12.75">
      <c r="A112" s="60"/>
      <c r="B112" s="25" t="s">
        <v>20</v>
      </c>
      <c r="C112" s="25"/>
      <c r="D112" s="25"/>
      <c r="E112" s="25"/>
      <c r="F112" s="175">
        <v>1070812873.9900001</v>
      </c>
      <c r="G112" s="301">
        <v>-31003691.610000134</v>
      </c>
      <c r="H112" s="198">
        <v>1039809182.38</v>
      </c>
      <c r="J112" s="46"/>
      <c r="K112" s="46"/>
      <c r="L112" s="46"/>
      <c r="M112" s="46"/>
      <c r="N112" s="46"/>
    </row>
    <row r="113" spans="1:14" ht="12.75">
      <c r="A113" s="60"/>
      <c r="B113" s="58"/>
      <c r="C113" s="58"/>
      <c r="D113" s="58"/>
      <c r="E113" s="58"/>
      <c r="F113" s="175"/>
      <c r="G113" s="301"/>
      <c r="H113" s="198"/>
      <c r="J113" s="46"/>
      <c r="K113" s="46"/>
      <c r="L113" s="46"/>
      <c r="M113" s="46"/>
      <c r="N113" s="46"/>
    </row>
    <row r="114" spans="1:14" ht="12.75">
      <c r="A114" s="60"/>
      <c r="B114" s="58" t="s">
        <v>22</v>
      </c>
      <c r="C114" s="58"/>
      <c r="D114" s="58"/>
      <c r="E114" s="58"/>
      <c r="F114" s="199">
        <v>0.0540756287824401</v>
      </c>
      <c r="G114" s="302"/>
      <c r="H114" s="200">
        <v>0.054096010277925675</v>
      </c>
      <c r="J114" s="46"/>
      <c r="K114" s="46"/>
      <c r="L114" s="46"/>
      <c r="M114" s="46"/>
      <c r="N114" s="46"/>
    </row>
    <row r="115" spans="1:14" ht="12" customHeight="1">
      <c r="A115" s="60"/>
      <c r="B115" s="58" t="s">
        <v>297</v>
      </c>
      <c r="C115" s="58"/>
      <c r="D115" s="58"/>
      <c r="E115" s="58"/>
      <c r="F115" s="201">
        <v>178.514459785727</v>
      </c>
      <c r="G115" s="302"/>
      <c r="H115" s="202">
        <v>179.77866116301286</v>
      </c>
      <c r="J115" s="46"/>
      <c r="K115" s="46"/>
      <c r="L115" s="46"/>
      <c r="M115" s="46"/>
      <c r="N115" s="46"/>
    </row>
    <row r="116" spans="1:14" ht="12.75">
      <c r="A116" s="60"/>
      <c r="B116" s="58" t="s">
        <v>23</v>
      </c>
      <c r="C116" s="58"/>
      <c r="D116" s="58"/>
      <c r="E116" s="58"/>
      <c r="F116" s="203">
        <v>144255</v>
      </c>
      <c r="G116" s="303">
        <v>-3885</v>
      </c>
      <c r="H116" s="204">
        <v>140370</v>
      </c>
      <c r="J116" s="46"/>
      <c r="K116" s="46"/>
      <c r="L116" s="46"/>
      <c r="M116" s="46"/>
      <c r="N116" s="46"/>
    </row>
    <row r="117" spans="1:14" ht="12.75">
      <c r="A117" s="60"/>
      <c r="B117" s="58" t="s">
        <v>24</v>
      </c>
      <c r="C117" s="58"/>
      <c r="D117" s="58"/>
      <c r="E117" s="58"/>
      <c r="F117" s="203">
        <v>68958</v>
      </c>
      <c r="G117" s="303">
        <v>-1809</v>
      </c>
      <c r="H117" s="204">
        <v>67149</v>
      </c>
      <c r="J117" s="46"/>
      <c r="K117" s="46"/>
      <c r="L117" s="46"/>
      <c r="M117" s="46"/>
      <c r="N117" s="46"/>
    </row>
    <row r="118" spans="1:14" ht="12.75">
      <c r="A118" s="61"/>
      <c r="B118" s="59" t="s">
        <v>46</v>
      </c>
      <c r="C118" s="59"/>
      <c r="D118" s="59"/>
      <c r="E118" s="59"/>
      <c r="F118" s="205">
        <v>15528.479277096205</v>
      </c>
      <c r="G118" s="304">
        <v>-43.376261712506675</v>
      </c>
      <c r="H118" s="206">
        <v>15485.103015383698</v>
      </c>
      <c r="J118" s="46"/>
      <c r="K118" s="46"/>
      <c r="L118" s="46"/>
      <c r="M118" s="46"/>
      <c r="N118" s="46"/>
    </row>
    <row r="119" spans="1:14" ht="12.75">
      <c r="A119" s="60"/>
      <c r="B119" s="58"/>
      <c r="C119" s="58"/>
      <c r="D119" s="58"/>
      <c r="E119" s="58"/>
      <c r="F119" s="58"/>
      <c r="G119" s="58"/>
      <c r="H119" s="141"/>
      <c r="J119" s="46"/>
      <c r="K119" s="46"/>
      <c r="L119" s="46"/>
      <c r="M119" s="46"/>
      <c r="N119" s="46"/>
    </row>
    <row r="120" spans="1:14" ht="12.75">
      <c r="A120" s="61"/>
      <c r="B120" s="58"/>
      <c r="C120" s="58"/>
      <c r="D120" s="58"/>
      <c r="E120" s="58"/>
      <c r="F120" s="58"/>
      <c r="G120" s="58"/>
      <c r="H120" s="141"/>
      <c r="J120" s="46"/>
      <c r="K120" s="46"/>
      <c r="L120" s="46"/>
      <c r="M120" s="46"/>
      <c r="N120" s="46"/>
    </row>
    <row r="121" spans="1:14" s="165" customFormat="1" ht="12.75">
      <c r="A121" s="161" t="s">
        <v>13</v>
      </c>
      <c r="B121" s="62"/>
      <c r="C121" s="62"/>
      <c r="D121" s="62"/>
      <c r="E121" s="62"/>
      <c r="F121" s="62"/>
      <c r="G121" s="62"/>
      <c r="H121" s="164"/>
      <c r="J121" s="46"/>
      <c r="K121" s="46"/>
      <c r="L121" s="46"/>
      <c r="M121" s="46"/>
      <c r="N121" s="46"/>
    </row>
    <row r="122" spans="1:14" s="165" customFormat="1" ht="13.5" thickBot="1">
      <c r="A122" s="50" t="s">
        <v>14</v>
      </c>
      <c r="B122" s="63"/>
      <c r="C122" s="63"/>
      <c r="D122" s="63"/>
      <c r="E122" s="63"/>
      <c r="F122" s="63"/>
      <c r="G122" s="63"/>
      <c r="H122" s="166"/>
      <c r="J122" s="46"/>
      <c r="K122" s="46"/>
      <c r="L122" s="46"/>
      <c r="M122" s="46"/>
      <c r="N122" s="46"/>
    </row>
    <row r="123" spans="1:14" s="165" customFormat="1" ht="12" thickBot="1">
      <c r="A123" s="14"/>
      <c r="B123" s="14"/>
      <c r="C123" s="14"/>
      <c r="D123" s="14"/>
      <c r="E123" s="14"/>
      <c r="F123" s="14"/>
      <c r="G123" s="14"/>
      <c r="H123" s="14"/>
      <c r="J123" s="296"/>
      <c r="K123" s="296"/>
      <c r="L123" s="296"/>
      <c r="M123" s="296"/>
      <c r="N123" s="296"/>
    </row>
    <row r="124" spans="1:14" s="165" customFormat="1" ht="15.75">
      <c r="A124" s="14"/>
      <c r="B124" s="137" t="s">
        <v>307</v>
      </c>
      <c r="C124" s="139"/>
      <c r="D124" s="139"/>
      <c r="E124" s="139"/>
      <c r="F124" s="140"/>
      <c r="G124" s="14"/>
      <c r="H124" s="137" t="s">
        <v>373</v>
      </c>
      <c r="I124" s="47"/>
      <c r="J124" s="47"/>
      <c r="K124" s="47"/>
      <c r="L124" s="283"/>
      <c r="M124" s="296"/>
      <c r="N124" s="296"/>
    </row>
    <row r="125" spans="1:14" s="165" customFormat="1" ht="12.75">
      <c r="A125" s="14"/>
      <c r="B125" s="61"/>
      <c r="C125" s="59"/>
      <c r="D125" s="59"/>
      <c r="E125" s="58"/>
      <c r="F125" s="141"/>
      <c r="G125" s="14"/>
      <c r="H125" s="285"/>
      <c r="I125" s="286"/>
      <c r="J125" s="286"/>
      <c r="K125" s="286"/>
      <c r="L125" s="287"/>
      <c r="M125" s="296"/>
      <c r="N125" s="296"/>
    </row>
    <row r="126" spans="1:14" s="165" customFormat="1" ht="12.75">
      <c r="A126" s="14"/>
      <c r="B126" s="250"/>
      <c r="C126" s="251"/>
      <c r="D126" s="252"/>
      <c r="E126" s="355" t="s">
        <v>381</v>
      </c>
      <c r="F126" s="365"/>
      <c r="G126" s="14"/>
      <c r="H126" s="298"/>
      <c r="I126" s="299"/>
      <c r="J126" s="299"/>
      <c r="K126" s="299"/>
      <c r="L126" s="297">
        <v>40908</v>
      </c>
      <c r="M126" s="296"/>
      <c r="N126" s="296"/>
    </row>
    <row r="127" spans="1:14" s="165" customFormat="1" ht="12.75">
      <c r="A127" s="14"/>
      <c r="B127" s="253" t="s">
        <v>382</v>
      </c>
      <c r="C127" s="254" t="s">
        <v>281</v>
      </c>
      <c r="D127" s="255" t="s">
        <v>263</v>
      </c>
      <c r="E127" s="353" t="s">
        <v>383</v>
      </c>
      <c r="F127" s="354"/>
      <c r="G127" s="14"/>
      <c r="H127" s="23"/>
      <c r="I127" s="14"/>
      <c r="J127" s="14"/>
      <c r="K127" s="14"/>
      <c r="L127" s="239"/>
      <c r="M127" s="296"/>
      <c r="N127" s="296"/>
    </row>
    <row r="128" spans="1:14" s="165" customFormat="1" ht="12.75">
      <c r="A128" s="14"/>
      <c r="B128" s="60" t="s">
        <v>264</v>
      </c>
      <c r="C128" s="256">
        <v>22111263.87</v>
      </c>
      <c r="D128" s="248">
        <v>0.021640114513017634</v>
      </c>
      <c r="E128" s="290">
        <v>-22.758137541054094</v>
      </c>
      <c r="F128" s="257" t="s">
        <v>384</v>
      </c>
      <c r="G128" s="14"/>
      <c r="H128" s="41" t="s">
        <v>244</v>
      </c>
      <c r="I128" s="11"/>
      <c r="J128" s="11"/>
      <c r="K128" s="11"/>
      <c r="L128" s="171">
        <v>5295205.43</v>
      </c>
      <c r="M128" s="296"/>
      <c r="N128" s="296"/>
    </row>
    <row r="129" spans="1:14" s="165" customFormat="1" ht="12.75">
      <c r="A129" s="14"/>
      <c r="B129" s="258" t="s">
        <v>265</v>
      </c>
      <c r="C129" s="256">
        <v>5849187.63</v>
      </c>
      <c r="D129" s="219">
        <v>0.005724552466359138</v>
      </c>
      <c r="E129" s="291">
        <v>-4.647611555589643</v>
      </c>
      <c r="F129" s="259" t="s">
        <v>384</v>
      </c>
      <c r="G129" s="14"/>
      <c r="H129" s="41" t="s">
        <v>245</v>
      </c>
      <c r="I129" s="11"/>
      <c r="J129" s="11"/>
      <c r="K129" s="11"/>
      <c r="L129" s="171">
        <v>193633709.28</v>
      </c>
      <c r="M129" s="296"/>
      <c r="N129" s="296"/>
    </row>
    <row r="130" spans="1:14" s="165" customFormat="1" ht="12.75">
      <c r="A130" s="14"/>
      <c r="B130" s="60" t="s">
        <v>385</v>
      </c>
      <c r="C130" s="260">
        <v>27960451.5</v>
      </c>
      <c r="D130" s="261">
        <v>0.02736466697937677</v>
      </c>
      <c r="E130" s="262"/>
      <c r="F130" s="257"/>
      <c r="G130" s="14"/>
      <c r="H130" s="41" t="s">
        <v>253</v>
      </c>
      <c r="I130" s="11"/>
      <c r="J130" s="11"/>
      <c r="K130" s="11"/>
      <c r="L130" s="171">
        <v>19695421.689999998</v>
      </c>
      <c r="M130" s="296"/>
      <c r="N130" s="296"/>
    </row>
    <row r="131" spans="1:14" s="165" customFormat="1" ht="12.75">
      <c r="A131" s="14"/>
      <c r="B131" s="179"/>
      <c r="C131" s="182"/>
      <c r="D131" s="263"/>
      <c r="E131" s="355" t="s">
        <v>386</v>
      </c>
      <c r="F131" s="356"/>
      <c r="G131" s="14"/>
      <c r="H131" s="48" t="s">
        <v>85</v>
      </c>
      <c r="I131" s="11"/>
      <c r="J131" s="11"/>
      <c r="K131" s="11"/>
      <c r="L131" s="100">
        <v>0.056758645503796744</v>
      </c>
      <c r="M131" s="296"/>
      <c r="N131" s="296"/>
    </row>
    <row r="132" spans="1:14" s="165" customFormat="1" ht="12.75">
      <c r="A132" s="14"/>
      <c r="B132" s="253" t="s">
        <v>382</v>
      </c>
      <c r="C132" s="254" t="s">
        <v>281</v>
      </c>
      <c r="D132" s="255" t="s">
        <v>263</v>
      </c>
      <c r="E132" s="360" t="s">
        <v>383</v>
      </c>
      <c r="F132" s="361"/>
      <c r="G132" s="14"/>
      <c r="H132" s="41" t="s">
        <v>227</v>
      </c>
      <c r="I132" s="11"/>
      <c r="J132" s="11"/>
      <c r="K132" s="11"/>
      <c r="L132" s="83"/>
      <c r="M132" s="296"/>
      <c r="N132" s="296"/>
    </row>
    <row r="133" spans="1:14" s="165" customFormat="1" ht="12.75">
      <c r="A133" s="14"/>
      <c r="B133" s="264" t="s">
        <v>379</v>
      </c>
      <c r="C133" s="333">
        <v>791733748.9300001</v>
      </c>
      <c r="D133" s="248">
        <v>0.7748633950279005</v>
      </c>
      <c r="E133" s="293">
        <v>71.75183859937815</v>
      </c>
      <c r="F133" s="265" t="s">
        <v>384</v>
      </c>
      <c r="G133" s="14"/>
      <c r="H133" s="41" t="s">
        <v>228</v>
      </c>
      <c r="I133" s="11"/>
      <c r="J133" s="11"/>
      <c r="K133" s="11"/>
      <c r="L133" s="171">
        <v>192282204.25</v>
      </c>
      <c r="M133" s="296"/>
      <c r="N133" s="296"/>
    </row>
    <row r="134" spans="1:14" s="165" customFormat="1" ht="12.75">
      <c r="A134" s="14"/>
      <c r="B134" s="264" t="s">
        <v>282</v>
      </c>
      <c r="C134" s="256">
        <v>13510932.77</v>
      </c>
      <c r="D134" s="249">
        <v>0.01322304025855228</v>
      </c>
      <c r="E134" s="294">
        <v>72.55291167731865</v>
      </c>
      <c r="F134" s="266" t="s">
        <v>384</v>
      </c>
      <c r="G134" s="14"/>
      <c r="H134" s="41" t="s">
        <v>229</v>
      </c>
      <c r="I134" s="11"/>
      <c r="J134" s="11"/>
      <c r="K134" s="11"/>
      <c r="L134" s="171">
        <v>0</v>
      </c>
      <c r="M134" s="296"/>
      <c r="N134" s="296"/>
    </row>
    <row r="135" spans="1:14" s="165" customFormat="1" ht="12.75">
      <c r="A135" s="14"/>
      <c r="B135" s="264" t="s">
        <v>380</v>
      </c>
      <c r="C135" s="256">
        <v>53729829.97</v>
      </c>
      <c r="D135" s="249">
        <v>0.05258494856521138</v>
      </c>
      <c r="E135" s="294">
        <v>56.92153095101261</v>
      </c>
      <c r="F135" s="266" t="s">
        <v>384</v>
      </c>
      <c r="G135" s="14"/>
      <c r="H135" s="48" t="s">
        <v>230</v>
      </c>
      <c r="I135" s="11"/>
      <c r="J135" s="11"/>
      <c r="K135" s="11"/>
      <c r="L135" s="100">
        <v>0.9013405875498561</v>
      </c>
      <c r="M135" s="296"/>
      <c r="N135" s="296"/>
    </row>
    <row r="136" spans="1:14" s="165" customFormat="1" ht="12.75">
      <c r="A136" s="14"/>
      <c r="B136" s="264" t="s">
        <v>33</v>
      </c>
      <c r="C136" s="256">
        <v>127549823.89</v>
      </c>
      <c r="D136" s="249">
        <v>0.12483197755329542</v>
      </c>
      <c r="E136" s="294">
        <v>58.548970699954765</v>
      </c>
      <c r="F136" s="266" t="s">
        <v>384</v>
      </c>
      <c r="G136" s="14"/>
      <c r="H136" s="60" t="s">
        <v>231</v>
      </c>
      <c r="I136" s="11"/>
      <c r="J136" s="11"/>
      <c r="K136" s="11"/>
      <c r="L136" s="171">
        <v>21046926.72</v>
      </c>
      <c r="M136" s="296"/>
      <c r="N136" s="296"/>
    </row>
    <row r="137" spans="1:14" s="165" customFormat="1" ht="12.75">
      <c r="A137" s="14"/>
      <c r="B137" s="267" t="s">
        <v>283</v>
      </c>
      <c r="C137" s="256">
        <v>7287249.16</v>
      </c>
      <c r="D137" s="219">
        <v>0.007131971615663757</v>
      </c>
      <c r="E137" s="295">
        <v>70.8527739018601</v>
      </c>
      <c r="F137" s="268" t="s">
        <v>384</v>
      </c>
      <c r="G137" s="14"/>
      <c r="H137" s="65" t="s">
        <v>231</v>
      </c>
      <c r="I137" s="16"/>
      <c r="J137" s="16"/>
      <c r="K137" s="16"/>
      <c r="L137" s="101">
        <v>0.005599774616870589</v>
      </c>
      <c r="M137" s="296"/>
      <c r="N137" s="296"/>
    </row>
    <row r="138" spans="1:14" s="165" customFormat="1" ht="12.75">
      <c r="A138" s="14"/>
      <c r="B138" s="269" t="s">
        <v>387</v>
      </c>
      <c r="C138" s="260">
        <v>993811584.72</v>
      </c>
      <c r="D138" s="261">
        <v>0.9726353330206232</v>
      </c>
      <c r="E138" s="58"/>
      <c r="F138" s="141"/>
      <c r="G138" s="246"/>
      <c r="H138" s="23" t="s">
        <v>13</v>
      </c>
      <c r="I138" s="14"/>
      <c r="J138" s="14"/>
      <c r="K138" s="14"/>
      <c r="L138" s="239"/>
      <c r="M138" s="296"/>
      <c r="N138" s="296"/>
    </row>
    <row r="139" spans="1:14" s="165" customFormat="1" ht="13.5" thickBot="1">
      <c r="A139" s="14"/>
      <c r="B139" s="270" t="s">
        <v>38</v>
      </c>
      <c r="C139" s="271">
        <v>1021772036.22</v>
      </c>
      <c r="D139" s="332">
        <v>1</v>
      </c>
      <c r="E139" s="362"/>
      <c r="F139" s="363"/>
      <c r="G139" s="310"/>
      <c r="H139" s="50"/>
      <c r="I139" s="51"/>
      <c r="J139" s="52"/>
      <c r="K139" s="52"/>
      <c r="L139" s="53"/>
      <c r="M139" s="296"/>
      <c r="N139" s="296"/>
    </row>
    <row r="140" spans="1:14" s="165" customFormat="1" ht="11.25">
      <c r="A140" s="14"/>
      <c r="B140" s="273"/>
      <c r="C140" s="274"/>
      <c r="D140" s="274"/>
      <c r="E140" s="274"/>
      <c r="F140" s="275"/>
      <c r="G140" s="14"/>
      <c r="H140" s="14"/>
      <c r="J140" s="296"/>
      <c r="K140" s="296"/>
      <c r="L140" s="296"/>
      <c r="M140" s="296"/>
      <c r="N140" s="296"/>
    </row>
    <row r="141" spans="1:14" s="165" customFormat="1" ht="12.75">
      <c r="A141" s="14"/>
      <c r="B141" s="276" t="s">
        <v>13</v>
      </c>
      <c r="C141" s="307" t="s">
        <v>388</v>
      </c>
      <c r="D141" s="277"/>
      <c r="E141" s="277"/>
      <c r="F141" s="278"/>
      <c r="G141" s="14"/>
      <c r="H141" s="14"/>
      <c r="J141" s="296"/>
      <c r="K141" s="296"/>
      <c r="L141" s="296"/>
      <c r="M141" s="296"/>
      <c r="N141" s="296"/>
    </row>
    <row r="142" spans="1:14" s="165" customFormat="1" ht="12" thickBot="1">
      <c r="A142" s="14"/>
      <c r="B142" s="279"/>
      <c r="C142" s="280"/>
      <c r="D142" s="280"/>
      <c r="E142" s="280"/>
      <c r="F142" s="281"/>
      <c r="G142" s="14"/>
      <c r="H142" s="14"/>
      <c r="J142" s="296"/>
      <c r="K142" s="296"/>
      <c r="L142" s="296"/>
      <c r="M142" s="296"/>
      <c r="N142" s="296"/>
    </row>
    <row r="143" spans="10:14" ht="13.5" thickBot="1">
      <c r="J143" s="165"/>
      <c r="K143" s="165"/>
      <c r="L143" s="165"/>
      <c r="M143" s="165"/>
      <c r="N143" s="165"/>
    </row>
    <row r="144" spans="1:15" ht="15.75">
      <c r="A144" s="137" t="s">
        <v>310</v>
      </c>
      <c r="B144" s="139"/>
      <c r="C144" s="139"/>
      <c r="D144" s="139"/>
      <c r="E144" s="139"/>
      <c r="F144" s="139"/>
      <c r="G144" s="139"/>
      <c r="H144" s="139"/>
      <c r="I144" s="139"/>
      <c r="J144" s="139"/>
      <c r="K144" s="140"/>
      <c r="L144" s="58"/>
      <c r="M144" s="58"/>
      <c r="O144" s="46"/>
    </row>
    <row r="145" spans="1:15" ht="6.75" customHeight="1">
      <c r="A145" s="60"/>
      <c r="B145" s="58"/>
      <c r="C145" s="58"/>
      <c r="D145" s="58"/>
      <c r="E145" s="58"/>
      <c r="F145" s="58"/>
      <c r="G145" s="58"/>
      <c r="H145" s="58"/>
      <c r="I145" s="58"/>
      <c r="J145" s="58"/>
      <c r="K145" s="141"/>
      <c r="L145" s="46"/>
      <c r="M145" s="46"/>
      <c r="N145" s="46"/>
      <c r="O145" s="46"/>
    </row>
    <row r="146" spans="1:15" s="196" customFormat="1" ht="12.75">
      <c r="A146" s="167"/>
      <c r="B146" s="168"/>
      <c r="C146" s="168"/>
      <c r="D146" s="168"/>
      <c r="E146" s="209"/>
      <c r="F146" s="364" t="s">
        <v>34</v>
      </c>
      <c r="G146" s="364"/>
      <c r="H146" s="337" t="s">
        <v>15</v>
      </c>
      <c r="I146" s="338"/>
      <c r="J146" s="337" t="s">
        <v>37</v>
      </c>
      <c r="K146" s="352"/>
      <c r="L146" s="46"/>
      <c r="M146" s="46"/>
      <c r="N146" s="46"/>
      <c r="O146" s="46"/>
    </row>
    <row r="147" spans="1:15" s="196" customFormat="1" ht="12.75">
      <c r="A147" s="167"/>
      <c r="B147" s="168"/>
      <c r="C147" s="168"/>
      <c r="D147" s="168"/>
      <c r="E147" s="209"/>
      <c r="F147" s="126" t="s">
        <v>35</v>
      </c>
      <c r="G147" s="126" t="s">
        <v>36</v>
      </c>
      <c r="H147" s="210" t="s">
        <v>35</v>
      </c>
      <c r="I147" s="211" t="s">
        <v>36</v>
      </c>
      <c r="J147" s="210" t="s">
        <v>35</v>
      </c>
      <c r="K147" s="212" t="s">
        <v>36</v>
      </c>
      <c r="L147" s="46"/>
      <c r="M147" s="46"/>
      <c r="N147" s="46"/>
      <c r="O147" s="46"/>
    </row>
    <row r="148" spans="1:15" ht="12.75">
      <c r="A148" s="60"/>
      <c r="B148" s="58" t="s">
        <v>292</v>
      </c>
      <c r="C148" s="58"/>
      <c r="D148" s="58"/>
      <c r="E148" s="58"/>
      <c r="F148" s="240">
        <v>6944</v>
      </c>
      <c r="G148" s="240">
        <v>6123</v>
      </c>
      <c r="H148" s="334">
        <v>24969284.13</v>
      </c>
      <c r="I148" s="334">
        <v>22111263.87</v>
      </c>
      <c r="J148" s="214">
        <v>0.023772922765185462</v>
      </c>
      <c r="K148" s="215">
        <v>0.021640114513017634</v>
      </c>
      <c r="L148" s="46"/>
      <c r="M148" s="46"/>
      <c r="N148" s="46"/>
      <c r="O148" s="46"/>
    </row>
    <row r="149" spans="1:15" ht="12.75">
      <c r="A149" s="60"/>
      <c r="B149" s="58" t="s">
        <v>293</v>
      </c>
      <c r="C149" s="58"/>
      <c r="D149" s="58"/>
      <c r="E149" s="58"/>
      <c r="F149" s="203">
        <v>102598</v>
      </c>
      <c r="G149" s="203">
        <v>104661</v>
      </c>
      <c r="H149" s="213">
        <v>794621780.96</v>
      </c>
      <c r="I149" s="213">
        <v>791733748.93</v>
      </c>
      <c r="J149" s="214">
        <v>0.7565488112492474</v>
      </c>
      <c r="K149" s="216">
        <v>0.7748633950279004</v>
      </c>
      <c r="L149" s="46"/>
      <c r="M149" s="46"/>
      <c r="N149" s="46"/>
      <c r="O149" s="46"/>
    </row>
    <row r="150" spans="1:15" ht="12.75">
      <c r="A150" s="60"/>
      <c r="B150" s="58" t="s">
        <v>282</v>
      </c>
      <c r="C150" s="58"/>
      <c r="D150" s="58"/>
      <c r="E150" s="58"/>
      <c r="F150" s="203">
        <v>1917</v>
      </c>
      <c r="G150" s="203">
        <v>1613</v>
      </c>
      <c r="H150" s="213">
        <v>17807580.78</v>
      </c>
      <c r="I150" s="213">
        <v>13510932.77</v>
      </c>
      <c r="J150" s="214">
        <v>0.016954360417930858</v>
      </c>
      <c r="K150" s="216">
        <v>0.013223040258552282</v>
      </c>
      <c r="L150" s="46"/>
      <c r="M150" s="46"/>
      <c r="N150" s="46"/>
      <c r="O150" s="46"/>
    </row>
    <row r="151" spans="1:15" ht="12.75">
      <c r="A151" s="60"/>
      <c r="B151" s="58" t="s">
        <v>291</v>
      </c>
      <c r="C151" s="58"/>
      <c r="D151" s="58"/>
      <c r="E151" s="58"/>
      <c r="F151" s="203">
        <v>5864</v>
      </c>
      <c r="G151" s="203">
        <v>1470</v>
      </c>
      <c r="H151" s="213">
        <v>24050939.16</v>
      </c>
      <c r="I151" s="213">
        <v>5849187.63</v>
      </c>
      <c r="J151" s="214">
        <v>0.022898578753961837</v>
      </c>
      <c r="K151" s="216">
        <v>0.005724552466359139</v>
      </c>
      <c r="L151" s="46"/>
      <c r="M151" s="46"/>
      <c r="N151" s="46"/>
      <c r="O151" s="46"/>
    </row>
    <row r="152" spans="1:15" ht="12.75">
      <c r="A152" s="60"/>
      <c r="B152" s="58" t="s">
        <v>294</v>
      </c>
      <c r="C152" s="58"/>
      <c r="D152" s="58"/>
      <c r="E152" s="58"/>
      <c r="F152" s="203">
        <v>4885</v>
      </c>
      <c r="G152" s="203">
        <v>4587</v>
      </c>
      <c r="H152" s="213">
        <v>53176990.4</v>
      </c>
      <c r="I152" s="213">
        <v>53729829.97</v>
      </c>
      <c r="J152" s="214">
        <v>0.050629104105765516</v>
      </c>
      <c r="K152" s="216">
        <v>0.052584948565211384</v>
      </c>
      <c r="L152" s="46"/>
      <c r="M152" s="46"/>
      <c r="N152" s="46"/>
      <c r="O152" s="46"/>
    </row>
    <row r="153" spans="1:15" ht="12.75">
      <c r="A153" s="60"/>
      <c r="B153" s="58" t="s">
        <v>33</v>
      </c>
      <c r="C153" s="58"/>
      <c r="D153" s="58"/>
      <c r="E153" s="58"/>
      <c r="F153" s="203">
        <v>21103</v>
      </c>
      <c r="G153" s="203">
        <v>20911</v>
      </c>
      <c r="H153" s="213">
        <v>130244995.32</v>
      </c>
      <c r="I153" s="213">
        <v>127549823.89</v>
      </c>
      <c r="J153" s="214">
        <v>0.12400452484635577</v>
      </c>
      <c r="K153" s="216">
        <v>0.12483197755329543</v>
      </c>
      <c r="L153" s="46"/>
      <c r="M153" s="46"/>
      <c r="N153" s="46"/>
      <c r="O153" s="46"/>
    </row>
    <row r="154" spans="1:15" ht="12.75">
      <c r="A154" s="60"/>
      <c r="B154" s="58" t="s">
        <v>283</v>
      </c>
      <c r="C154" s="58"/>
      <c r="D154" s="58"/>
      <c r="E154" s="58"/>
      <c r="F154" s="244">
        <v>944</v>
      </c>
      <c r="G154" s="244">
        <v>1005</v>
      </c>
      <c r="H154" s="335">
        <v>5452967.66</v>
      </c>
      <c r="I154" s="335">
        <v>7287249.16</v>
      </c>
      <c r="J154" s="219">
        <v>0.005191697861553154</v>
      </c>
      <c r="K154" s="220">
        <v>0.007131971615663758</v>
      </c>
      <c r="L154" s="46"/>
      <c r="M154" s="46"/>
      <c r="N154" s="46"/>
      <c r="O154" s="46"/>
    </row>
    <row r="155" spans="1:15" ht="12.75">
      <c r="A155" s="61"/>
      <c r="B155" s="26" t="s">
        <v>38</v>
      </c>
      <c r="C155" s="59"/>
      <c r="D155" s="59"/>
      <c r="E155" s="221"/>
      <c r="F155" s="222">
        <v>144255</v>
      </c>
      <c r="G155" s="222">
        <v>140370</v>
      </c>
      <c r="H155" s="223">
        <v>1050324538.41</v>
      </c>
      <c r="I155" s="223">
        <v>1021772036.2199999</v>
      </c>
      <c r="J155" s="224">
        <v>1</v>
      </c>
      <c r="K155" s="225">
        <v>1</v>
      </c>
      <c r="L155" s="46"/>
      <c r="M155" s="46"/>
      <c r="N155" s="46"/>
      <c r="O155" s="46"/>
    </row>
    <row r="156" spans="1:15" s="165" customFormat="1" ht="12.75">
      <c r="A156" s="161" t="s">
        <v>13</v>
      </c>
      <c r="B156" s="62"/>
      <c r="C156" s="62"/>
      <c r="D156" s="62"/>
      <c r="E156" s="62"/>
      <c r="F156" s="62"/>
      <c r="G156" s="62"/>
      <c r="H156" s="62"/>
      <c r="I156" s="62"/>
      <c r="J156" s="226"/>
      <c r="K156" s="227"/>
      <c r="L156" s="46"/>
      <c r="M156" s="46"/>
      <c r="N156" s="46"/>
      <c r="O156" s="46"/>
    </row>
    <row r="157" spans="1:15" s="165" customFormat="1" ht="13.5" thickBot="1">
      <c r="A157" s="50" t="s">
        <v>14</v>
      </c>
      <c r="B157" s="63"/>
      <c r="C157" s="63"/>
      <c r="D157" s="63"/>
      <c r="E157" s="63"/>
      <c r="F157" s="63"/>
      <c r="G157" s="63"/>
      <c r="H157" s="63"/>
      <c r="I157" s="63"/>
      <c r="J157" s="228"/>
      <c r="K157" s="229"/>
      <c r="L157" s="46"/>
      <c r="M157" s="46"/>
      <c r="N157" s="46"/>
      <c r="O157" s="46"/>
    </row>
    <row r="158" spans="1:14" ht="12.75" customHeight="1" thickBot="1">
      <c r="A158" s="207"/>
      <c r="B158" s="58"/>
      <c r="C158" s="58"/>
      <c r="D158" s="58"/>
      <c r="E158" s="58"/>
      <c r="F158" s="58"/>
      <c r="G158" s="58"/>
      <c r="H158" s="58"/>
      <c r="I158" s="58"/>
      <c r="L158" s="46"/>
      <c r="M158" s="46"/>
      <c r="N158" s="46"/>
    </row>
    <row r="159" spans="1:15" ht="15.75">
      <c r="A159" s="137" t="s">
        <v>311</v>
      </c>
      <c r="B159" s="139"/>
      <c r="C159" s="139"/>
      <c r="D159" s="139"/>
      <c r="E159" s="139"/>
      <c r="F159" s="139"/>
      <c r="G159" s="139"/>
      <c r="H159" s="139"/>
      <c r="I159" s="139"/>
      <c r="J159" s="139"/>
      <c r="K159" s="140"/>
      <c r="L159" s="58"/>
      <c r="M159" s="58"/>
      <c r="O159" s="46"/>
    </row>
    <row r="160" spans="1:15" ht="6.75" customHeight="1">
      <c r="A160" s="60"/>
      <c r="B160" s="58"/>
      <c r="C160" s="58"/>
      <c r="D160" s="58"/>
      <c r="E160" s="58"/>
      <c r="F160" s="58"/>
      <c r="G160" s="58"/>
      <c r="H160" s="58"/>
      <c r="I160" s="58"/>
      <c r="J160" s="58"/>
      <c r="K160" s="141"/>
      <c r="L160" s="46"/>
      <c r="M160" s="46"/>
      <c r="N160" s="46"/>
      <c r="O160" s="46"/>
    </row>
    <row r="161" spans="1:15" s="196" customFormat="1" ht="12.75">
      <c r="A161" s="167"/>
      <c r="B161" s="168"/>
      <c r="C161" s="168"/>
      <c r="D161" s="168"/>
      <c r="E161" s="209"/>
      <c r="F161" s="364" t="s">
        <v>34</v>
      </c>
      <c r="G161" s="364"/>
      <c r="H161" s="337" t="s">
        <v>15</v>
      </c>
      <c r="I161" s="338"/>
      <c r="J161" s="337" t="s">
        <v>37</v>
      </c>
      <c r="K161" s="352"/>
      <c r="L161" s="46"/>
      <c r="M161" s="46"/>
      <c r="N161" s="46"/>
      <c r="O161" s="46"/>
    </row>
    <row r="162" spans="1:15" s="196" customFormat="1" ht="12.75">
      <c r="A162" s="167"/>
      <c r="B162" s="168"/>
      <c r="C162" s="168"/>
      <c r="D162" s="168"/>
      <c r="E162" s="209"/>
      <c r="F162" s="126" t="s">
        <v>35</v>
      </c>
      <c r="G162" s="126" t="s">
        <v>36</v>
      </c>
      <c r="H162" s="230" t="s">
        <v>35</v>
      </c>
      <c r="I162" s="231" t="s">
        <v>36</v>
      </c>
      <c r="J162" s="126" t="s">
        <v>35</v>
      </c>
      <c r="K162" s="127" t="s">
        <v>36</v>
      </c>
      <c r="L162" s="46"/>
      <c r="M162" s="46"/>
      <c r="N162" s="46"/>
      <c r="O162" s="46"/>
    </row>
    <row r="163" spans="1:15" ht="12.75">
      <c r="A163" s="60"/>
      <c r="B163" s="58" t="s">
        <v>31</v>
      </c>
      <c r="C163" s="58"/>
      <c r="D163" s="58"/>
      <c r="E163" s="58"/>
      <c r="F163" s="203">
        <v>85986</v>
      </c>
      <c r="G163" s="203">
        <v>85522</v>
      </c>
      <c r="H163" s="213">
        <v>655552036.19</v>
      </c>
      <c r="I163" s="213">
        <v>639277815.15</v>
      </c>
      <c r="J163" s="248">
        <v>0.8069034270080887</v>
      </c>
      <c r="K163" s="215">
        <v>0.7938926262765034</v>
      </c>
      <c r="L163" s="46"/>
      <c r="M163" s="46"/>
      <c r="N163" s="46"/>
      <c r="O163" s="46"/>
    </row>
    <row r="164" spans="1:15" ht="12.75">
      <c r="A164" s="60"/>
      <c r="B164" s="58" t="s">
        <v>290</v>
      </c>
      <c r="C164" s="58"/>
      <c r="D164" s="58"/>
      <c r="E164" s="58"/>
      <c r="F164" s="203">
        <v>7893</v>
      </c>
      <c r="G164" s="203">
        <v>6123</v>
      </c>
      <c r="H164" s="213">
        <v>72738457.74</v>
      </c>
      <c r="I164" s="213">
        <v>59366542.69</v>
      </c>
      <c r="J164" s="249">
        <v>0.08953203954152304</v>
      </c>
      <c r="K164" s="216">
        <v>0.07372484915351164</v>
      </c>
      <c r="L164" s="46"/>
      <c r="M164" s="46"/>
      <c r="N164" s="46"/>
      <c r="O164" s="46"/>
    </row>
    <row r="165" spans="1:15" ht="12.75">
      <c r="A165" s="60"/>
      <c r="B165" s="58" t="s">
        <v>131</v>
      </c>
      <c r="C165" s="58"/>
      <c r="D165" s="58"/>
      <c r="E165" s="58"/>
      <c r="F165" s="203">
        <v>1856</v>
      </c>
      <c r="G165" s="203">
        <v>5438</v>
      </c>
      <c r="H165" s="213">
        <v>18470730.9</v>
      </c>
      <c r="I165" s="213">
        <v>38800045.77</v>
      </c>
      <c r="J165" s="249">
        <v>0.022735183844710856</v>
      </c>
      <c r="K165" s="216">
        <v>0.04818416892625347</v>
      </c>
      <c r="L165" s="46"/>
      <c r="M165" s="46"/>
      <c r="N165" s="46"/>
      <c r="O165" s="46"/>
    </row>
    <row r="166" spans="1:15" ht="12.75">
      <c r="A166" s="60"/>
      <c r="B166" s="58" t="s">
        <v>132</v>
      </c>
      <c r="C166" s="58"/>
      <c r="D166" s="58"/>
      <c r="E166" s="58"/>
      <c r="F166" s="203">
        <v>2722</v>
      </c>
      <c r="G166" s="203">
        <v>2725</v>
      </c>
      <c r="H166" s="213">
        <v>19843731.34</v>
      </c>
      <c r="I166" s="213">
        <v>19590942.7</v>
      </c>
      <c r="J166" s="249">
        <v>0.02442517746712181</v>
      </c>
      <c r="K166" s="216">
        <v>0.02432917986945334</v>
      </c>
      <c r="L166" s="46"/>
      <c r="M166" s="46"/>
      <c r="N166" s="46"/>
      <c r="O166" s="46"/>
    </row>
    <row r="167" spans="1:15" ht="12.75">
      <c r="A167" s="60"/>
      <c r="B167" s="58" t="s">
        <v>133</v>
      </c>
      <c r="C167" s="58"/>
      <c r="D167" s="58"/>
      <c r="E167" s="58"/>
      <c r="F167" s="203">
        <v>1628</v>
      </c>
      <c r="G167" s="203">
        <v>1792</v>
      </c>
      <c r="H167" s="213">
        <v>13490944.17</v>
      </c>
      <c r="I167" s="213">
        <v>12977023.52</v>
      </c>
      <c r="J167" s="249">
        <v>0.01660568266649806</v>
      </c>
      <c r="K167" s="216">
        <v>0.016115627727715548</v>
      </c>
      <c r="L167" s="46"/>
      <c r="M167" s="46"/>
      <c r="N167" s="46"/>
      <c r="O167" s="46"/>
    </row>
    <row r="168" spans="1:15" ht="12.75">
      <c r="A168" s="60"/>
      <c r="B168" s="58" t="s">
        <v>135</v>
      </c>
      <c r="C168" s="58"/>
      <c r="D168" s="58"/>
      <c r="E168" s="58"/>
      <c r="F168" s="203">
        <v>1218</v>
      </c>
      <c r="G168" s="203">
        <v>1086</v>
      </c>
      <c r="H168" s="213">
        <v>9904797.67</v>
      </c>
      <c r="I168" s="213">
        <v>7947719.57</v>
      </c>
      <c r="J168" s="249">
        <v>0.012191580137855495</v>
      </c>
      <c r="K168" s="216">
        <v>0.009869943571960136</v>
      </c>
      <c r="L168" s="46"/>
      <c r="M168" s="46"/>
      <c r="N168" s="46"/>
      <c r="O168" s="46"/>
    </row>
    <row r="169" spans="1:15" ht="12.75">
      <c r="A169" s="60"/>
      <c r="B169" s="58" t="s">
        <v>134</v>
      </c>
      <c r="C169" s="58"/>
      <c r="D169" s="58"/>
      <c r="E169" s="58"/>
      <c r="F169" s="203">
        <v>1048</v>
      </c>
      <c r="G169" s="203">
        <v>1112</v>
      </c>
      <c r="H169" s="213">
        <v>7910214.72</v>
      </c>
      <c r="I169" s="213">
        <v>8413390.01</v>
      </c>
      <c r="J169" s="249">
        <v>0.009736495371189563</v>
      </c>
      <c r="K169" s="216">
        <v>0.010448240393513674</v>
      </c>
      <c r="L169" s="46"/>
      <c r="M169" s="46"/>
      <c r="N169" s="46"/>
      <c r="O169" s="46"/>
    </row>
    <row r="170" spans="1:15" ht="12.75">
      <c r="A170" s="60"/>
      <c r="B170" s="58" t="s">
        <v>136</v>
      </c>
      <c r="C170" s="58"/>
      <c r="D170" s="58"/>
      <c r="E170" s="58"/>
      <c r="F170" s="203">
        <v>819</v>
      </c>
      <c r="G170" s="203">
        <v>806</v>
      </c>
      <c r="H170" s="213">
        <v>5390102.68</v>
      </c>
      <c r="I170" s="213">
        <v>6622703.8</v>
      </c>
      <c r="J170" s="249">
        <v>0.006634549332948633</v>
      </c>
      <c r="K170" s="216">
        <v>0.008224461397271716</v>
      </c>
      <c r="L170" s="46"/>
      <c r="M170" s="46"/>
      <c r="N170" s="46"/>
      <c r="O170" s="46"/>
    </row>
    <row r="171" spans="1:15" ht="12.75">
      <c r="A171" s="60"/>
      <c r="B171" s="58" t="s">
        <v>137</v>
      </c>
      <c r="C171" s="58"/>
      <c r="D171" s="58"/>
      <c r="E171" s="58"/>
      <c r="F171" s="203">
        <v>546</v>
      </c>
      <c r="G171" s="203">
        <v>761</v>
      </c>
      <c r="H171" s="213">
        <v>3766078.78</v>
      </c>
      <c r="I171" s="213">
        <v>6445263.76</v>
      </c>
      <c r="J171" s="249">
        <v>0.004635576897336769</v>
      </c>
      <c r="K171" s="216">
        <v>0.008004105964901278</v>
      </c>
      <c r="L171" s="46"/>
      <c r="M171" s="46"/>
      <c r="N171" s="46"/>
      <c r="O171" s="46"/>
    </row>
    <row r="172" spans="1:15" ht="12.75">
      <c r="A172" s="60"/>
      <c r="B172" s="58" t="s">
        <v>288</v>
      </c>
      <c r="C172" s="58"/>
      <c r="D172" s="58"/>
      <c r="E172" s="58"/>
      <c r="F172" s="203">
        <v>410</v>
      </c>
      <c r="G172" s="203">
        <v>573</v>
      </c>
      <c r="H172" s="213">
        <v>2809466.31</v>
      </c>
      <c r="I172" s="213">
        <v>4077070.22</v>
      </c>
      <c r="J172" s="249">
        <v>0.003458105334823076</v>
      </c>
      <c r="K172" s="216">
        <v>0.0050631445480554494</v>
      </c>
      <c r="L172" s="46"/>
      <c r="M172" s="46"/>
      <c r="N172" s="46"/>
      <c r="O172" s="46"/>
    </row>
    <row r="173" spans="1:15" ht="12.75">
      <c r="A173" s="60"/>
      <c r="B173" s="58" t="s">
        <v>289</v>
      </c>
      <c r="C173" s="58"/>
      <c r="D173" s="58"/>
      <c r="E173" s="58"/>
      <c r="F173" s="217">
        <v>389</v>
      </c>
      <c r="G173" s="217">
        <v>336</v>
      </c>
      <c r="H173" s="218">
        <v>2552801.24</v>
      </c>
      <c r="I173" s="218">
        <v>1726164.51</v>
      </c>
      <c r="J173" s="219">
        <v>0.0031421823979042355</v>
      </c>
      <c r="K173" s="220">
        <v>0.002143652170860404</v>
      </c>
      <c r="L173" s="46"/>
      <c r="M173" s="46"/>
      <c r="N173" s="46"/>
      <c r="O173" s="46"/>
    </row>
    <row r="174" spans="1:15" ht="12.75">
      <c r="A174" s="61"/>
      <c r="B174" s="26" t="s">
        <v>32</v>
      </c>
      <c r="C174" s="59"/>
      <c r="D174" s="59"/>
      <c r="E174" s="221"/>
      <c r="F174" s="222">
        <v>104515</v>
      </c>
      <c r="G174" s="222">
        <v>106274</v>
      </c>
      <c r="H174" s="223">
        <v>812429361.7399999</v>
      </c>
      <c r="I174" s="223">
        <v>805244681.6999999</v>
      </c>
      <c r="J174" s="224">
        <v>1.0000000000000002</v>
      </c>
      <c r="K174" s="225">
        <v>1</v>
      </c>
      <c r="L174" s="46"/>
      <c r="M174" s="46"/>
      <c r="N174" s="46"/>
      <c r="O174" s="46"/>
    </row>
    <row r="175" spans="1:15" s="165" customFormat="1" ht="12.75">
      <c r="A175" s="23" t="s">
        <v>13</v>
      </c>
      <c r="B175" s="14"/>
      <c r="C175" s="14" t="s">
        <v>320</v>
      </c>
      <c r="D175" s="14"/>
      <c r="E175" s="14"/>
      <c r="F175" s="14"/>
      <c r="G175" s="14"/>
      <c r="H175" s="14"/>
      <c r="I175" s="14"/>
      <c r="J175" s="232"/>
      <c r="K175" s="233"/>
      <c r="L175" s="46"/>
      <c r="M175" s="46"/>
      <c r="N175" s="46"/>
      <c r="O175" s="46"/>
    </row>
    <row r="176" spans="1:15" s="165" customFormat="1" ht="13.5" thickBot="1">
      <c r="A176" s="50" t="s">
        <v>14</v>
      </c>
      <c r="B176" s="63"/>
      <c r="C176" s="63"/>
      <c r="D176" s="63"/>
      <c r="E176" s="63"/>
      <c r="F176" s="63"/>
      <c r="G176" s="63"/>
      <c r="H176" s="63"/>
      <c r="I176" s="63"/>
      <c r="J176" s="228"/>
      <c r="K176" s="229"/>
      <c r="L176" s="46"/>
      <c r="M176" s="46"/>
      <c r="N176" s="46"/>
      <c r="O176" s="46"/>
    </row>
    <row r="177" spans="1:14" ht="12.75" customHeight="1" thickBot="1">
      <c r="A177" s="58"/>
      <c r="B177" s="58"/>
      <c r="C177" s="58"/>
      <c r="D177" s="58"/>
      <c r="E177" s="58"/>
      <c r="F177" s="58"/>
      <c r="G177" s="58"/>
      <c r="H177" s="58"/>
      <c r="I177" s="58"/>
      <c r="L177" s="46"/>
      <c r="M177" s="46"/>
      <c r="N177" s="46"/>
    </row>
    <row r="178" spans="1:15" ht="15.75">
      <c r="A178" s="137" t="s">
        <v>312</v>
      </c>
      <c r="B178" s="139"/>
      <c r="C178" s="139"/>
      <c r="D178" s="139"/>
      <c r="E178" s="139"/>
      <c r="F178" s="139"/>
      <c r="G178" s="139"/>
      <c r="H178" s="139"/>
      <c r="I178" s="139"/>
      <c r="J178" s="139"/>
      <c r="K178" s="140"/>
      <c r="L178" s="58"/>
      <c r="M178" s="58"/>
      <c r="O178" s="46"/>
    </row>
    <row r="179" spans="1:15" ht="6.75" customHeight="1">
      <c r="A179" s="60"/>
      <c r="B179" s="58"/>
      <c r="C179" s="58"/>
      <c r="D179" s="58"/>
      <c r="E179" s="58"/>
      <c r="F179" s="58"/>
      <c r="G179" s="58"/>
      <c r="H179" s="58"/>
      <c r="I179" s="58"/>
      <c r="J179" s="58"/>
      <c r="K179" s="141"/>
      <c r="L179" s="46"/>
      <c r="M179" s="46"/>
      <c r="N179" s="46"/>
      <c r="O179" s="46"/>
    </row>
    <row r="180" spans="1:15" ht="12.75" customHeight="1">
      <c r="A180" s="234"/>
      <c r="B180" s="235"/>
      <c r="C180" s="235"/>
      <c r="D180" s="235"/>
      <c r="E180" s="236"/>
      <c r="F180" s="337" t="s">
        <v>34</v>
      </c>
      <c r="G180" s="338"/>
      <c r="H180" s="337" t="s">
        <v>15</v>
      </c>
      <c r="I180" s="338"/>
      <c r="J180" s="337" t="s">
        <v>37</v>
      </c>
      <c r="K180" s="352"/>
      <c r="L180" s="46"/>
      <c r="M180" s="46"/>
      <c r="N180" s="46"/>
      <c r="O180" s="46"/>
    </row>
    <row r="181" spans="1:15" ht="12.75">
      <c r="A181" s="234"/>
      <c r="B181" s="235"/>
      <c r="C181" s="235"/>
      <c r="D181" s="235"/>
      <c r="E181" s="236"/>
      <c r="F181" s="126" t="s">
        <v>35</v>
      </c>
      <c r="G181" s="125" t="s">
        <v>36</v>
      </c>
      <c r="H181" s="126" t="s">
        <v>35</v>
      </c>
      <c r="I181" s="126" t="s">
        <v>36</v>
      </c>
      <c r="J181" s="126" t="s">
        <v>35</v>
      </c>
      <c r="K181" s="127" t="s">
        <v>36</v>
      </c>
      <c r="L181" s="46"/>
      <c r="M181" s="46"/>
      <c r="N181" s="46"/>
      <c r="O181" s="46"/>
    </row>
    <row r="182" spans="1:15" ht="12.75">
      <c r="A182" s="179"/>
      <c r="B182" s="58" t="s">
        <v>88</v>
      </c>
      <c r="C182" s="181"/>
      <c r="D182" s="181"/>
      <c r="E182" s="237"/>
      <c r="F182" s="203">
        <v>45840</v>
      </c>
      <c r="G182" s="240">
        <v>44413</v>
      </c>
      <c r="H182" s="334">
        <v>184385251.17</v>
      </c>
      <c r="I182" s="334">
        <v>180261844.72</v>
      </c>
      <c r="J182" s="214">
        <v>0.17555074115389674</v>
      </c>
      <c r="K182" s="215">
        <v>0.17642080457287776</v>
      </c>
      <c r="L182" s="46"/>
      <c r="M182" s="46"/>
      <c r="N182" s="46"/>
      <c r="O182" s="46"/>
    </row>
    <row r="183" spans="1:15" ht="12.75">
      <c r="A183" s="60"/>
      <c r="B183" s="58" t="s">
        <v>87</v>
      </c>
      <c r="C183" s="58"/>
      <c r="D183" s="58"/>
      <c r="E183" s="238"/>
      <c r="F183" s="203">
        <v>33634</v>
      </c>
      <c r="G183" s="203">
        <v>32514</v>
      </c>
      <c r="H183" s="213">
        <v>88458709.32</v>
      </c>
      <c r="I183" s="213">
        <v>84528986.96</v>
      </c>
      <c r="J183" s="214">
        <v>0.08422035864639547</v>
      </c>
      <c r="K183" s="216">
        <v>0.08272783357108812</v>
      </c>
      <c r="L183" s="46"/>
      <c r="M183" s="46"/>
      <c r="N183" s="46"/>
      <c r="O183" s="46"/>
    </row>
    <row r="184" spans="1:15" ht="12.75">
      <c r="A184" s="60"/>
      <c r="B184" s="58" t="s">
        <v>188</v>
      </c>
      <c r="C184" s="58"/>
      <c r="D184" s="58"/>
      <c r="E184" s="238"/>
      <c r="F184" s="203">
        <v>12055</v>
      </c>
      <c r="G184" s="203">
        <v>11670</v>
      </c>
      <c r="H184" s="213">
        <v>95633268.01</v>
      </c>
      <c r="I184" s="213">
        <v>91385706.1</v>
      </c>
      <c r="J184" s="214">
        <v>0.09105116039159795</v>
      </c>
      <c r="K184" s="216">
        <v>0.08943844894999997</v>
      </c>
      <c r="L184" s="46"/>
      <c r="M184" s="46"/>
      <c r="N184" s="46"/>
      <c r="O184" s="46"/>
    </row>
    <row r="185" spans="1:15" ht="12.75">
      <c r="A185" s="60"/>
      <c r="B185" s="58" t="s">
        <v>284</v>
      </c>
      <c r="C185" s="58"/>
      <c r="D185" s="58"/>
      <c r="E185" s="238"/>
      <c r="F185" s="203">
        <v>670</v>
      </c>
      <c r="G185" s="203">
        <v>656</v>
      </c>
      <c r="H185" s="213">
        <v>6234864.95</v>
      </c>
      <c r="I185" s="213">
        <v>6004618.34</v>
      </c>
      <c r="J185" s="214">
        <v>0.005936131854482282</v>
      </c>
      <c r="K185" s="216">
        <v>0.005876671240890303</v>
      </c>
      <c r="L185" s="46"/>
      <c r="M185" s="46"/>
      <c r="N185" s="46"/>
      <c r="O185" s="46"/>
    </row>
    <row r="186" spans="1:15" ht="12.75">
      <c r="A186" s="60"/>
      <c r="B186" s="58" t="s">
        <v>81</v>
      </c>
      <c r="C186" s="58"/>
      <c r="D186" s="58"/>
      <c r="E186" s="238"/>
      <c r="F186" s="244">
        <v>52056</v>
      </c>
      <c r="G186" s="244">
        <v>51117</v>
      </c>
      <c r="H186" s="335">
        <v>675612444.96</v>
      </c>
      <c r="I186" s="335">
        <v>659590880.1</v>
      </c>
      <c r="J186" s="219">
        <v>0.6432416079536275</v>
      </c>
      <c r="K186" s="220">
        <v>0.6455362416651438</v>
      </c>
      <c r="L186" s="46"/>
      <c r="M186" s="46"/>
      <c r="N186" s="46"/>
      <c r="O186" s="46"/>
    </row>
    <row r="187" spans="1:15" ht="12.75">
      <c r="A187" s="61"/>
      <c r="B187" s="26" t="s">
        <v>38</v>
      </c>
      <c r="C187" s="59"/>
      <c r="D187" s="59"/>
      <c r="E187" s="221"/>
      <c r="F187" s="222">
        <v>144255</v>
      </c>
      <c r="G187" s="222">
        <v>140370</v>
      </c>
      <c r="H187" s="223">
        <v>1050324538.4100001</v>
      </c>
      <c r="I187" s="223">
        <v>1021772036.22</v>
      </c>
      <c r="J187" s="224">
        <v>1</v>
      </c>
      <c r="K187" s="225">
        <v>1</v>
      </c>
      <c r="L187" s="46"/>
      <c r="M187" s="46"/>
      <c r="N187" s="46"/>
      <c r="O187" s="46"/>
    </row>
    <row r="188" spans="1:15" s="165" customFormat="1" ht="12.75">
      <c r="A188" s="23" t="s">
        <v>13</v>
      </c>
      <c r="B188" s="23"/>
      <c r="C188" s="14"/>
      <c r="D188" s="14"/>
      <c r="E188" s="14"/>
      <c r="F188" s="14"/>
      <c r="G188" s="14"/>
      <c r="H188" s="14"/>
      <c r="I188" s="14"/>
      <c r="J188" s="14"/>
      <c r="K188" s="239"/>
      <c r="L188" s="46"/>
      <c r="M188" s="46"/>
      <c r="N188" s="46"/>
      <c r="O188" s="46"/>
    </row>
    <row r="189" spans="1:15" s="165" customFormat="1" ht="13.5" thickBot="1">
      <c r="A189" s="50" t="s">
        <v>14</v>
      </c>
      <c r="B189" s="50"/>
      <c r="C189" s="63"/>
      <c r="D189" s="63"/>
      <c r="E189" s="63"/>
      <c r="F189" s="63"/>
      <c r="G189" s="63"/>
      <c r="H189" s="63"/>
      <c r="I189" s="63"/>
      <c r="J189" s="63"/>
      <c r="K189" s="166"/>
      <c r="L189" s="46"/>
      <c r="M189" s="46"/>
      <c r="N189" s="46"/>
      <c r="O189" s="46"/>
    </row>
    <row r="190" spans="12:15" ht="13.5" thickBot="1">
      <c r="L190" s="46"/>
      <c r="M190" s="46"/>
      <c r="N190" s="46"/>
      <c r="O190" s="46"/>
    </row>
    <row r="191" spans="1:15" ht="15.75">
      <c r="A191" s="137" t="s">
        <v>313</v>
      </c>
      <c r="B191" s="139"/>
      <c r="C191" s="139"/>
      <c r="D191" s="139"/>
      <c r="E191" s="139"/>
      <c r="F191" s="139"/>
      <c r="G191" s="139"/>
      <c r="H191" s="139"/>
      <c r="I191" s="139"/>
      <c r="J191" s="139"/>
      <c r="K191" s="140"/>
      <c r="L191" s="46"/>
      <c r="M191" s="46"/>
      <c r="N191" s="46"/>
      <c r="O191" s="46"/>
    </row>
    <row r="192" spans="1:15" ht="6.75" customHeight="1">
      <c r="A192" s="60"/>
      <c r="B192" s="58"/>
      <c r="C192" s="58"/>
      <c r="D192" s="58"/>
      <c r="E192" s="58"/>
      <c r="F192" s="58"/>
      <c r="G192" s="58"/>
      <c r="H192" s="58"/>
      <c r="I192" s="58"/>
      <c r="J192" s="58"/>
      <c r="K192" s="141"/>
      <c r="L192" s="46"/>
      <c r="M192" s="46"/>
      <c r="N192" s="46"/>
      <c r="O192" s="46"/>
    </row>
    <row r="193" spans="1:15" ht="12.75" customHeight="1">
      <c r="A193" s="234"/>
      <c r="B193" s="235"/>
      <c r="C193" s="235"/>
      <c r="D193" s="235"/>
      <c r="E193" s="235"/>
      <c r="F193" s="337" t="s">
        <v>34</v>
      </c>
      <c r="G193" s="338"/>
      <c r="H193" s="337" t="s">
        <v>15</v>
      </c>
      <c r="I193" s="338"/>
      <c r="J193" s="337" t="s">
        <v>37</v>
      </c>
      <c r="K193" s="352"/>
      <c r="L193" s="46"/>
      <c r="M193" s="46"/>
      <c r="N193" s="46"/>
      <c r="O193" s="46"/>
    </row>
    <row r="194" spans="1:15" ht="12.75">
      <c r="A194" s="234"/>
      <c r="B194" s="235"/>
      <c r="C194" s="235"/>
      <c r="D194" s="235"/>
      <c r="E194" s="235"/>
      <c r="F194" s="126" t="s">
        <v>35</v>
      </c>
      <c r="G194" s="126" t="s">
        <v>36</v>
      </c>
      <c r="H194" s="126" t="s">
        <v>35</v>
      </c>
      <c r="I194" s="125" t="s">
        <v>36</v>
      </c>
      <c r="J194" s="126" t="s">
        <v>35</v>
      </c>
      <c r="K194" s="127" t="s">
        <v>36</v>
      </c>
      <c r="L194" s="46"/>
      <c r="M194" s="46"/>
      <c r="N194" s="46"/>
      <c r="O194" s="46"/>
    </row>
    <row r="195" spans="1:15" ht="12.75">
      <c r="A195" s="60"/>
      <c r="B195" s="58" t="s">
        <v>139</v>
      </c>
      <c r="C195" s="58"/>
      <c r="D195" s="58"/>
      <c r="E195" s="58"/>
      <c r="F195" s="203">
        <v>17199</v>
      </c>
      <c r="G195" s="203">
        <v>17199</v>
      </c>
      <c r="H195" s="213">
        <v>61934998.94</v>
      </c>
      <c r="I195" s="213">
        <v>60064013</v>
      </c>
      <c r="J195" s="214">
        <v>0.058967487357534557</v>
      </c>
      <c r="K195" s="215">
        <v>0.0587841620937329</v>
      </c>
      <c r="L195" s="46"/>
      <c r="M195" s="46"/>
      <c r="N195" s="46"/>
      <c r="O195" s="46"/>
    </row>
    <row r="196" spans="1:15" ht="12.75">
      <c r="A196" s="60"/>
      <c r="B196" s="58" t="s">
        <v>138</v>
      </c>
      <c r="C196" s="58"/>
      <c r="D196" s="58"/>
      <c r="E196" s="58"/>
      <c r="F196" s="203">
        <v>104249</v>
      </c>
      <c r="G196" s="203">
        <v>101454</v>
      </c>
      <c r="H196" s="213">
        <v>752693432.34</v>
      </c>
      <c r="I196" s="213">
        <v>732158585.28</v>
      </c>
      <c r="J196" s="214">
        <v>0.716629389121424</v>
      </c>
      <c r="K196" s="216">
        <v>0.7165576658259194</v>
      </c>
      <c r="L196" s="46"/>
      <c r="M196" s="46"/>
      <c r="N196" s="46"/>
      <c r="O196" s="46"/>
    </row>
    <row r="197" spans="1:15" ht="12.75">
      <c r="A197" s="60"/>
      <c r="B197" s="58" t="s">
        <v>140</v>
      </c>
      <c r="C197" s="58"/>
      <c r="D197" s="58"/>
      <c r="E197" s="58"/>
      <c r="F197" s="203">
        <v>1061</v>
      </c>
      <c r="G197" s="203">
        <v>1042</v>
      </c>
      <c r="H197" s="213">
        <v>12268117.44</v>
      </c>
      <c r="I197" s="213">
        <v>12012156.49</v>
      </c>
      <c r="J197" s="214">
        <v>0.011680311171794284</v>
      </c>
      <c r="K197" s="216">
        <v>0.011756200076132869</v>
      </c>
      <c r="L197" s="46"/>
      <c r="M197" s="46"/>
      <c r="N197" s="46"/>
      <c r="O197" s="46"/>
    </row>
    <row r="198" spans="1:15" ht="12.75">
      <c r="A198" s="60"/>
      <c r="B198" s="58" t="s">
        <v>55</v>
      </c>
      <c r="C198" s="58"/>
      <c r="D198" s="58"/>
      <c r="E198" s="58"/>
      <c r="F198" s="203">
        <v>4224</v>
      </c>
      <c r="G198" s="203">
        <v>4088</v>
      </c>
      <c r="H198" s="213">
        <v>21381102.11</v>
      </c>
      <c r="I198" s="213">
        <v>20563380.01</v>
      </c>
      <c r="J198" s="214">
        <v>0.020356662467742676</v>
      </c>
      <c r="K198" s="216">
        <v>0.020125213140568327</v>
      </c>
      <c r="L198" s="46"/>
      <c r="M198" s="46"/>
      <c r="N198" s="46"/>
      <c r="O198" s="46"/>
    </row>
    <row r="199" spans="1:15" ht="12.75">
      <c r="A199" s="60"/>
      <c r="B199" s="58" t="s">
        <v>141</v>
      </c>
      <c r="C199" s="58"/>
      <c r="D199" s="58"/>
      <c r="E199" s="58"/>
      <c r="F199" s="203">
        <v>3586</v>
      </c>
      <c r="G199" s="203">
        <v>3508</v>
      </c>
      <c r="H199" s="213">
        <v>29818763.96</v>
      </c>
      <c r="I199" s="213">
        <v>29233708.7</v>
      </c>
      <c r="J199" s="214">
        <v>0.028390047903803308</v>
      </c>
      <c r="K199" s="216">
        <v>0.028610793468324694</v>
      </c>
      <c r="L199" s="46"/>
      <c r="M199" s="46"/>
      <c r="N199" s="46"/>
      <c r="O199" s="46"/>
    </row>
    <row r="200" spans="1:15" ht="12.75">
      <c r="A200" s="60"/>
      <c r="B200" s="58" t="s">
        <v>285</v>
      </c>
      <c r="C200" s="58"/>
      <c r="D200" s="58"/>
      <c r="E200" s="58"/>
      <c r="F200" s="217">
        <v>13936</v>
      </c>
      <c r="G200" s="217">
        <v>13079</v>
      </c>
      <c r="H200" s="218">
        <v>172228123.62</v>
      </c>
      <c r="I200" s="218">
        <v>167740192.74</v>
      </c>
      <c r="J200" s="219">
        <v>0.1639761019777011</v>
      </c>
      <c r="K200" s="220">
        <v>0.1641659653953218</v>
      </c>
      <c r="L200" s="46"/>
      <c r="M200" s="46"/>
      <c r="N200" s="46"/>
      <c r="O200" s="46"/>
    </row>
    <row r="201" spans="1:15" ht="12.75">
      <c r="A201" s="61"/>
      <c r="B201" s="26" t="s">
        <v>38</v>
      </c>
      <c r="C201" s="59"/>
      <c r="D201" s="59"/>
      <c r="E201" s="221"/>
      <c r="F201" s="222">
        <v>144255</v>
      </c>
      <c r="G201" s="222">
        <v>140370</v>
      </c>
      <c r="H201" s="223">
        <v>1050324538.4100001</v>
      </c>
      <c r="I201" s="223">
        <v>1021772036.22</v>
      </c>
      <c r="J201" s="224">
        <v>0.9999999999999999</v>
      </c>
      <c r="K201" s="225">
        <v>1</v>
      </c>
      <c r="L201" s="46"/>
      <c r="M201" s="46"/>
      <c r="N201" s="46"/>
      <c r="O201" s="46"/>
    </row>
    <row r="202" spans="1:15" s="165" customFormat="1" ht="12.75">
      <c r="A202" s="161" t="s">
        <v>13</v>
      </c>
      <c r="B202" s="62"/>
      <c r="C202" s="62" t="s">
        <v>286</v>
      </c>
      <c r="D202" s="62"/>
      <c r="E202" s="62"/>
      <c r="F202" s="62"/>
      <c r="G202" s="62"/>
      <c r="H202" s="62"/>
      <c r="I202" s="62"/>
      <c r="J202" s="62"/>
      <c r="K202" s="164"/>
      <c r="L202" s="46"/>
      <c r="M202" s="46"/>
      <c r="N202" s="46"/>
      <c r="O202" s="46"/>
    </row>
    <row r="203" spans="1:15" s="165" customFormat="1" ht="13.5" thickBot="1">
      <c r="A203" s="50" t="s">
        <v>14</v>
      </c>
      <c r="B203" s="63"/>
      <c r="C203" s="63"/>
      <c r="D203" s="63"/>
      <c r="E203" s="63"/>
      <c r="F203" s="63"/>
      <c r="G203" s="63"/>
      <c r="H203" s="63"/>
      <c r="I203" s="63"/>
      <c r="J203" s="63"/>
      <c r="K203" s="166"/>
      <c r="L203" s="46"/>
      <c r="M203" s="46"/>
      <c r="N203" s="46"/>
      <c r="O203" s="46"/>
    </row>
    <row r="204" spans="12:14" ht="12.75">
      <c r="L204" s="46"/>
      <c r="M204" s="46"/>
      <c r="N204" s="46"/>
    </row>
  </sheetData>
  <sheetProtection/>
  <mergeCells count="29">
    <mergeCell ref="J193:K193"/>
    <mergeCell ref="J146:K146"/>
    <mergeCell ref="D9:G9"/>
    <mergeCell ref="F180:G180"/>
    <mergeCell ref="E132:F132"/>
    <mergeCell ref="E139:F139"/>
    <mergeCell ref="F193:G193"/>
    <mergeCell ref="F161:G161"/>
    <mergeCell ref="F146:G146"/>
    <mergeCell ref="E126:F126"/>
    <mergeCell ref="B7:C7"/>
    <mergeCell ref="B9:C9"/>
    <mergeCell ref="B4:C4"/>
    <mergeCell ref="B5:C5"/>
    <mergeCell ref="B6:C6"/>
    <mergeCell ref="J180:K180"/>
    <mergeCell ref="E127:F127"/>
    <mergeCell ref="E131:F131"/>
    <mergeCell ref="J161:K161"/>
    <mergeCell ref="H193:I193"/>
    <mergeCell ref="H180:I180"/>
    <mergeCell ref="H161:I161"/>
    <mergeCell ref="H146:I146"/>
    <mergeCell ref="L5:M7"/>
    <mergeCell ref="D7:G7"/>
    <mergeCell ref="D5:G5"/>
    <mergeCell ref="D6:G6"/>
    <mergeCell ref="I4:J6"/>
    <mergeCell ref="D4:G4"/>
  </mergeCells>
  <hyperlinks>
    <hyperlink ref="D9" r:id="rId1" display="www.vsac.org"/>
    <hyperlink ref="D8" r:id="rId2" display="investorrelations@vsac.org"/>
  </hyperlinks>
  <printOptions/>
  <pageMargins left="0.5" right="0.5" top="0.5" bottom="0.5" header="0.5" footer="0.5"/>
  <pageSetup fitToHeight="5" horizontalDpi="600" verticalDpi="600" orientation="landscape" scale="59" r:id="rId4"/>
  <headerFooter alignWithMargins="0">
    <oddFooter>&amp;L&amp;"Arial,Bold"Vermont Student Assistance Corp.&amp;RPage &amp;P of &amp;N</oddFooter>
  </headerFooter>
  <rowBreaks count="3" manualBreakCount="3">
    <brk id="59" max="13" man="1"/>
    <brk id="105" max="13" man="1"/>
    <brk id="157" max="13" man="1"/>
  </rowBreaks>
  <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25"/>
  <sheetViews>
    <sheetView showGridLines="0" zoomScale="85" zoomScaleNormal="85" zoomScalePageLayoutView="0" workbookViewId="0" topLeftCell="A1">
      <selection activeCell="A1" sqref="A1"/>
    </sheetView>
  </sheetViews>
  <sheetFormatPr defaultColWidth="9.140625" defaultRowHeight="12.75"/>
  <cols>
    <col min="1" max="1" width="3.00390625" style="54" customWidth="1"/>
    <col min="2" max="2" width="21.8515625" style="54" customWidth="1"/>
    <col min="3" max="3" width="14.8515625" style="54" customWidth="1"/>
    <col min="4" max="4" width="11.421875" style="54" customWidth="1"/>
    <col min="5" max="5" width="11.140625" style="54" customWidth="1"/>
    <col min="6" max="6" width="15.7109375" style="54" bestFit="1" customWidth="1"/>
    <col min="7" max="7" width="14.28125" style="54" customWidth="1"/>
    <col min="8" max="8" width="19.00390625" style="54" bestFit="1" customWidth="1"/>
    <col min="9" max="9" width="17.28125" style="54" bestFit="1" customWidth="1"/>
    <col min="10" max="10" width="17.28125" style="54" customWidth="1"/>
    <col min="11" max="11" width="19.00390625" style="54" bestFit="1" customWidth="1"/>
    <col min="12" max="12" width="18.00390625" style="54" bestFit="1" customWidth="1"/>
    <col min="13" max="13" width="15.28125" style="54" bestFit="1" customWidth="1"/>
    <col min="14" max="14" width="11.28125" style="54" bestFit="1" customWidth="1"/>
    <col min="15" max="20" width="15.8515625" style="54" customWidth="1"/>
    <col min="21" max="16384" width="9.140625" style="54" customWidth="1"/>
  </cols>
  <sheetData>
    <row r="1" ht="15.75">
      <c r="A1" s="131" t="s">
        <v>89</v>
      </c>
    </row>
    <row r="2" ht="15.75">
      <c r="A2" s="131" t="s">
        <v>319</v>
      </c>
    </row>
    <row r="3" ht="13.5" thickBot="1"/>
    <row r="4" spans="2:10" ht="12.75">
      <c r="B4" s="350" t="s">
        <v>0</v>
      </c>
      <c r="C4" s="351"/>
      <c r="D4" s="344" t="s">
        <v>189</v>
      </c>
      <c r="E4" s="344"/>
      <c r="F4" s="344"/>
      <c r="G4" s="345"/>
      <c r="I4" s="343"/>
      <c r="J4" s="343"/>
    </row>
    <row r="5" spans="2:14" ht="12.75" customHeight="1">
      <c r="B5" s="346" t="s">
        <v>1</v>
      </c>
      <c r="C5" s="347"/>
      <c r="D5" s="340" t="s">
        <v>113</v>
      </c>
      <c r="E5" s="340"/>
      <c r="F5" s="340"/>
      <c r="G5" s="341"/>
      <c r="I5" s="343"/>
      <c r="J5" s="343"/>
      <c r="L5" s="339"/>
      <c r="M5" s="339"/>
      <c r="N5" s="339"/>
    </row>
    <row r="6" spans="2:14" ht="13.5" customHeight="1">
      <c r="B6" s="346" t="s">
        <v>2</v>
      </c>
      <c r="C6" s="347"/>
      <c r="D6" s="342">
        <v>40908</v>
      </c>
      <c r="E6" s="342"/>
      <c r="F6" s="342"/>
      <c r="G6" s="366"/>
      <c r="I6" s="343"/>
      <c r="J6" s="343"/>
      <c r="L6" s="339"/>
      <c r="M6" s="339"/>
      <c r="N6" s="339"/>
    </row>
    <row r="7" spans="2:14" ht="12.75" customHeight="1">
      <c r="B7" s="346" t="s">
        <v>5</v>
      </c>
      <c r="C7" s="347"/>
      <c r="D7" s="340" t="s">
        <v>398</v>
      </c>
      <c r="E7" s="340"/>
      <c r="F7" s="340"/>
      <c r="G7" s="341"/>
      <c r="L7" s="339"/>
      <c r="M7" s="339"/>
      <c r="N7" s="339"/>
    </row>
    <row r="8" spans="2:7" ht="12.75">
      <c r="B8" s="132" t="s">
        <v>80</v>
      </c>
      <c r="C8" s="133"/>
      <c r="D8" s="136" t="s">
        <v>325</v>
      </c>
      <c r="E8" s="134"/>
      <c r="F8" s="134"/>
      <c r="G8" s="135"/>
    </row>
    <row r="9" spans="2:7" ht="13.5" thickBot="1">
      <c r="B9" s="348" t="s">
        <v>3</v>
      </c>
      <c r="C9" s="349"/>
      <c r="D9" s="357" t="s">
        <v>255</v>
      </c>
      <c r="E9" s="358"/>
      <c r="F9" s="358"/>
      <c r="G9" s="359"/>
    </row>
    <row r="10" ht="13.5" thickBot="1"/>
    <row r="11" spans="1:14" ht="15.75">
      <c r="A11" s="137" t="s">
        <v>390</v>
      </c>
      <c r="B11" s="138"/>
      <c r="C11" s="139"/>
      <c r="D11" s="139"/>
      <c r="E11" s="139"/>
      <c r="F11" s="139"/>
      <c r="G11" s="139"/>
      <c r="H11" s="140"/>
      <c r="J11" s="46"/>
      <c r="K11" s="46"/>
      <c r="L11" s="46"/>
      <c r="M11" s="46"/>
      <c r="N11" s="46"/>
    </row>
    <row r="12" spans="1:14" ht="6.75" customHeight="1">
      <c r="A12" s="60"/>
      <c r="B12" s="58"/>
      <c r="C12" s="58"/>
      <c r="D12" s="58"/>
      <c r="E12" s="58"/>
      <c r="F12" s="58"/>
      <c r="G12" s="58"/>
      <c r="H12" s="141"/>
      <c r="J12" s="46"/>
      <c r="K12" s="46"/>
      <c r="L12" s="46"/>
      <c r="M12" s="46"/>
      <c r="N12" s="46"/>
    </row>
    <row r="13" spans="1:14" s="196" customFormat="1" ht="12.75">
      <c r="A13" s="167"/>
      <c r="B13" s="168"/>
      <c r="C13" s="168"/>
      <c r="D13" s="168"/>
      <c r="E13" s="168"/>
      <c r="F13" s="168" t="s">
        <v>16</v>
      </c>
      <c r="G13" s="282" t="s">
        <v>18</v>
      </c>
      <c r="H13" s="170" t="s">
        <v>17</v>
      </c>
      <c r="J13" s="46"/>
      <c r="K13" s="46"/>
      <c r="L13" s="46"/>
      <c r="M13" s="46"/>
      <c r="N13" s="46"/>
    </row>
    <row r="14" spans="1:14" ht="12.75">
      <c r="A14" s="179"/>
      <c r="B14" s="181" t="s">
        <v>15</v>
      </c>
      <c r="C14" s="181"/>
      <c r="D14" s="181"/>
      <c r="E14" s="181"/>
      <c r="F14" s="172">
        <v>301860535.26</v>
      </c>
      <c r="G14" s="240">
        <v>-4200952.899999976</v>
      </c>
      <c r="H14" s="197">
        <v>297659582.36</v>
      </c>
      <c r="J14" s="46"/>
      <c r="K14" s="46"/>
      <c r="L14" s="46"/>
      <c r="M14" s="46"/>
      <c r="N14" s="46"/>
    </row>
    <row r="15" spans="1:14" ht="12.75">
      <c r="A15" s="60"/>
      <c r="B15" s="58" t="s">
        <v>19</v>
      </c>
      <c r="C15" s="58"/>
      <c r="D15" s="58"/>
      <c r="E15" s="58"/>
      <c r="F15" s="175">
        <v>8488597.19</v>
      </c>
      <c r="G15" s="203">
        <v>-2348486.1899999995</v>
      </c>
      <c r="H15" s="198">
        <v>6140111</v>
      </c>
      <c r="J15" s="46"/>
      <c r="K15" s="46"/>
      <c r="L15" s="46"/>
      <c r="M15" s="46"/>
      <c r="N15" s="46"/>
    </row>
    <row r="16" spans="1:14" ht="12.75">
      <c r="A16" s="60"/>
      <c r="B16" s="25" t="s">
        <v>20</v>
      </c>
      <c r="C16" s="25"/>
      <c r="D16" s="25"/>
      <c r="E16" s="25"/>
      <c r="F16" s="175">
        <v>310349132.45</v>
      </c>
      <c r="G16" s="203">
        <v>-6549439.089999974</v>
      </c>
      <c r="H16" s="198">
        <v>303799693.36</v>
      </c>
      <c r="J16" s="46"/>
      <c r="K16" s="46"/>
      <c r="L16" s="46"/>
      <c r="M16" s="46"/>
      <c r="N16" s="46"/>
    </row>
    <row r="17" spans="1:14" ht="6.75" customHeight="1">
      <c r="A17" s="60"/>
      <c r="B17" s="58"/>
      <c r="C17" s="58"/>
      <c r="D17" s="58"/>
      <c r="E17" s="58"/>
      <c r="F17" s="177"/>
      <c r="G17" s="203"/>
      <c r="H17" s="178"/>
      <c r="J17" s="46"/>
      <c r="K17" s="46"/>
      <c r="L17" s="46"/>
      <c r="M17" s="46"/>
      <c r="N17" s="46"/>
    </row>
    <row r="18" spans="1:14" ht="12.75">
      <c r="A18" s="60"/>
      <c r="B18" s="58" t="s">
        <v>22</v>
      </c>
      <c r="C18" s="58"/>
      <c r="D18" s="58"/>
      <c r="E18" s="58"/>
      <c r="F18" s="199">
        <v>0.0368534524792423</v>
      </c>
      <c r="G18" s="203"/>
      <c r="H18" s="200">
        <v>0.036914908956738185</v>
      </c>
      <c r="J18" s="46"/>
      <c r="K18" s="46"/>
      <c r="L18" s="46"/>
      <c r="M18" s="46"/>
      <c r="N18" s="46"/>
    </row>
    <row r="19" spans="1:14" ht="12.75">
      <c r="A19" s="60"/>
      <c r="B19" s="58" t="s">
        <v>297</v>
      </c>
      <c r="C19" s="58"/>
      <c r="D19" s="58"/>
      <c r="E19" s="58"/>
      <c r="F19" s="201">
        <v>214.393249368354</v>
      </c>
      <c r="G19" s="203"/>
      <c r="H19" s="202">
        <v>220.09547465584168</v>
      </c>
      <c r="J19" s="46"/>
      <c r="K19" s="46"/>
      <c r="L19" s="46"/>
      <c r="M19" s="46"/>
      <c r="N19" s="46"/>
    </row>
    <row r="20" spans="1:14" ht="12.75">
      <c r="A20" s="60"/>
      <c r="B20" s="58" t="s">
        <v>23</v>
      </c>
      <c r="C20" s="58"/>
      <c r="D20" s="58"/>
      <c r="E20" s="58"/>
      <c r="F20" s="203">
        <v>43660</v>
      </c>
      <c r="G20" s="203">
        <v>-537</v>
      </c>
      <c r="H20" s="204">
        <v>43123</v>
      </c>
      <c r="J20" s="46"/>
      <c r="K20" s="46"/>
      <c r="L20" s="46"/>
      <c r="M20" s="46"/>
      <c r="N20" s="46"/>
    </row>
    <row r="21" spans="1:14" ht="12.75">
      <c r="A21" s="60"/>
      <c r="B21" s="58" t="s">
        <v>24</v>
      </c>
      <c r="C21" s="58"/>
      <c r="D21" s="58"/>
      <c r="E21" s="58"/>
      <c r="F21" s="203">
        <v>16911</v>
      </c>
      <c r="G21" s="203">
        <v>-205</v>
      </c>
      <c r="H21" s="204">
        <v>16706</v>
      </c>
      <c r="J21" s="46"/>
      <c r="K21" s="46"/>
      <c r="L21" s="46"/>
      <c r="M21" s="46"/>
      <c r="N21" s="46"/>
    </row>
    <row r="22" spans="1:14" ht="12.75">
      <c r="A22" s="60"/>
      <c r="B22" s="58" t="s">
        <v>46</v>
      </c>
      <c r="C22" s="58"/>
      <c r="D22" s="58"/>
      <c r="E22" s="58"/>
      <c r="F22" s="175">
        <v>18351.908961622612</v>
      </c>
      <c r="G22" s="203">
        <v>-166.84411306520633</v>
      </c>
      <c r="H22" s="198">
        <v>18185.064848557406</v>
      </c>
      <c r="J22" s="46"/>
      <c r="K22" s="46"/>
      <c r="L22" s="46"/>
      <c r="M22" s="46"/>
      <c r="N22" s="46"/>
    </row>
    <row r="23" spans="1:14" ht="12.75">
      <c r="A23" s="60"/>
      <c r="B23" s="58" t="s">
        <v>301</v>
      </c>
      <c r="C23" s="58"/>
      <c r="D23" s="58"/>
      <c r="E23" s="58"/>
      <c r="F23" s="241">
        <v>716.827750410509</v>
      </c>
      <c r="G23" s="203"/>
      <c r="H23" s="242">
        <v>717.1011959139606</v>
      </c>
      <c r="J23" s="46"/>
      <c r="K23" s="46"/>
      <c r="L23" s="46"/>
      <c r="M23" s="46"/>
      <c r="N23" s="46"/>
    </row>
    <row r="24" spans="1:14" ht="12.75">
      <c r="A24" s="60"/>
      <c r="B24" s="58" t="s">
        <v>303</v>
      </c>
      <c r="C24" s="58"/>
      <c r="D24" s="58"/>
      <c r="E24" s="58"/>
      <c r="F24" s="241">
        <v>764.453829752337</v>
      </c>
      <c r="G24" s="203"/>
      <c r="H24" s="242">
        <v>764.4481502938012</v>
      </c>
      <c r="J24" s="46"/>
      <c r="K24" s="46"/>
      <c r="L24" s="46"/>
      <c r="M24" s="46"/>
      <c r="N24" s="46"/>
    </row>
    <row r="25" spans="1:14" ht="12.75">
      <c r="A25" s="61"/>
      <c r="B25" s="59" t="s">
        <v>304</v>
      </c>
      <c r="C25" s="59"/>
      <c r="D25" s="59"/>
      <c r="E25" s="59"/>
      <c r="F25" s="243">
        <v>669.4227852321026</v>
      </c>
      <c r="G25" s="244"/>
      <c r="H25" s="245">
        <v>669.4227852321026</v>
      </c>
      <c r="J25" s="46"/>
      <c r="K25" s="46"/>
      <c r="L25" s="46"/>
      <c r="M25" s="46"/>
      <c r="N25" s="46"/>
    </row>
    <row r="26" spans="1:14" s="165" customFormat="1" ht="12.75">
      <c r="A26" s="23" t="s">
        <v>13</v>
      </c>
      <c r="B26" s="14"/>
      <c r="C26" s="246" t="s">
        <v>302</v>
      </c>
      <c r="D26" s="14"/>
      <c r="E26" s="14"/>
      <c r="F26" s="14"/>
      <c r="G26" s="14"/>
      <c r="H26" s="239"/>
      <c r="J26" s="46"/>
      <c r="K26" s="46"/>
      <c r="L26" s="46"/>
      <c r="M26" s="46"/>
      <c r="N26" s="46"/>
    </row>
    <row r="27" spans="1:14" s="165" customFormat="1" ht="13.5" thickBot="1">
      <c r="A27" s="50" t="s">
        <v>14</v>
      </c>
      <c r="B27" s="63"/>
      <c r="C27" s="308" t="s">
        <v>391</v>
      </c>
      <c r="D27" s="63"/>
      <c r="E27" s="63"/>
      <c r="F27" s="63"/>
      <c r="G27" s="63"/>
      <c r="H27" s="166"/>
      <c r="J27" s="46"/>
      <c r="K27" s="46"/>
      <c r="L27" s="46"/>
      <c r="M27" s="46"/>
      <c r="N27" s="46"/>
    </row>
    <row r="28" spans="1:14" s="165" customFormat="1" ht="13.5" thickBot="1">
      <c r="A28" s="14"/>
      <c r="B28" s="14"/>
      <c r="C28" s="14"/>
      <c r="D28" s="14"/>
      <c r="E28" s="14"/>
      <c r="F28" s="14"/>
      <c r="G28" s="14"/>
      <c r="H28" s="14"/>
      <c r="J28" s="46"/>
      <c r="K28" s="46"/>
      <c r="L28" s="46"/>
      <c r="M28" s="46"/>
      <c r="N28" s="46"/>
    </row>
    <row r="29" spans="1:11" s="165" customFormat="1" ht="15.75">
      <c r="A29" s="14"/>
      <c r="B29" s="137" t="s">
        <v>389</v>
      </c>
      <c r="C29" s="139"/>
      <c r="D29" s="139"/>
      <c r="E29" s="139"/>
      <c r="F29" s="140"/>
      <c r="H29" s="137" t="s">
        <v>374</v>
      </c>
      <c r="I29" s="47"/>
      <c r="J29" s="47"/>
      <c r="K29" s="283"/>
    </row>
    <row r="30" spans="1:11" s="165" customFormat="1" ht="12.75">
      <c r="A30" s="14"/>
      <c r="B30" s="61"/>
      <c r="C30" s="59"/>
      <c r="D30" s="59"/>
      <c r="E30" s="58"/>
      <c r="F30" s="141"/>
      <c r="H30" s="285"/>
      <c r="I30" s="286"/>
      <c r="J30" s="286"/>
      <c r="K30" s="287"/>
    </row>
    <row r="31" spans="1:11" s="165" customFormat="1" ht="12.75">
      <c r="A31" s="14"/>
      <c r="B31" s="250"/>
      <c r="C31" s="251"/>
      <c r="D31" s="252"/>
      <c r="E31" s="355" t="s">
        <v>381</v>
      </c>
      <c r="F31" s="365"/>
      <c r="H31" s="23"/>
      <c r="I31" s="14"/>
      <c r="J31" s="14"/>
      <c r="K31" s="288">
        <v>40908</v>
      </c>
    </row>
    <row r="32" spans="1:11" s="165" customFormat="1" ht="12.75">
      <c r="A32" s="14"/>
      <c r="B32" s="253" t="s">
        <v>382</v>
      </c>
      <c r="C32" s="254" t="s">
        <v>281</v>
      </c>
      <c r="D32" s="255" t="s">
        <v>263</v>
      </c>
      <c r="E32" s="353" t="s">
        <v>383</v>
      </c>
      <c r="F32" s="354"/>
      <c r="H32" s="41"/>
      <c r="I32" s="11"/>
      <c r="J32" s="11"/>
      <c r="K32" s="49"/>
    </row>
    <row r="33" spans="1:11" s="165" customFormat="1" ht="12.75">
      <c r="A33" s="14"/>
      <c r="B33" s="60" t="s">
        <v>264</v>
      </c>
      <c r="C33" s="256">
        <v>19769855.31</v>
      </c>
      <c r="D33" s="248">
        <v>0.0664176679724345</v>
      </c>
      <c r="E33" s="290">
        <v>-22.207679502233038</v>
      </c>
      <c r="F33" s="257" t="s">
        <v>384</v>
      </c>
      <c r="H33" s="41" t="s">
        <v>244</v>
      </c>
      <c r="I33" s="11"/>
      <c r="J33" s="11"/>
      <c r="K33" s="171">
        <v>2430825.46</v>
      </c>
    </row>
    <row r="34" spans="1:11" s="165" customFormat="1" ht="12.75">
      <c r="A34" s="14"/>
      <c r="B34" s="258" t="s">
        <v>265</v>
      </c>
      <c r="C34" s="256">
        <v>5153944.95</v>
      </c>
      <c r="D34" s="219">
        <v>0.01731489679968252</v>
      </c>
      <c r="E34" s="291">
        <v>-4.009011041144318</v>
      </c>
      <c r="F34" s="259" t="s">
        <v>384</v>
      </c>
      <c r="H34" s="41" t="s">
        <v>245</v>
      </c>
      <c r="I34" s="11"/>
      <c r="J34" s="11"/>
      <c r="K34" s="171">
        <v>51955022.76</v>
      </c>
    </row>
    <row r="35" spans="1:11" s="165" customFormat="1" ht="12.75">
      <c r="A35" s="14"/>
      <c r="B35" s="60" t="s">
        <v>385</v>
      </c>
      <c r="C35" s="289">
        <v>24923800.259999998</v>
      </c>
      <c r="D35" s="261">
        <v>0.08373256477211702</v>
      </c>
      <c r="E35" s="262"/>
      <c r="F35" s="257"/>
      <c r="H35" s="41" t="s">
        <v>253</v>
      </c>
      <c r="I35" s="11"/>
      <c r="J35" s="11"/>
      <c r="K35" s="171">
        <v>74328.16</v>
      </c>
    </row>
    <row r="36" spans="1:11" s="165" customFormat="1" ht="12.75">
      <c r="A36" s="14"/>
      <c r="B36" s="179"/>
      <c r="C36" s="182"/>
      <c r="D36" s="292"/>
      <c r="E36" s="355" t="s">
        <v>386</v>
      </c>
      <c r="F36" s="356"/>
      <c r="H36" s="48" t="s">
        <v>85</v>
      </c>
      <c r="I36" s="11"/>
      <c r="J36" s="11"/>
      <c r="K36" s="100">
        <v>0.11534172119817401</v>
      </c>
    </row>
    <row r="37" spans="1:11" s="165" customFormat="1" ht="12.75">
      <c r="A37" s="14"/>
      <c r="B37" s="253" t="s">
        <v>382</v>
      </c>
      <c r="C37" s="254" t="s">
        <v>281</v>
      </c>
      <c r="D37" s="255" t="s">
        <v>263</v>
      </c>
      <c r="E37" s="360" t="s">
        <v>383</v>
      </c>
      <c r="F37" s="361"/>
      <c r="H37" s="41" t="s">
        <v>227</v>
      </c>
      <c r="I37" s="11"/>
      <c r="J37" s="11"/>
      <c r="K37" s="83"/>
    </row>
    <row r="38" spans="1:11" s="165" customFormat="1" ht="12.75">
      <c r="A38" s="14"/>
      <c r="B38" s="264" t="s">
        <v>379</v>
      </c>
      <c r="C38" s="333">
        <v>246974340.26000002</v>
      </c>
      <c r="D38" s="248">
        <v>0.8297207780171529</v>
      </c>
      <c r="E38" s="293">
        <v>39.89989766646482</v>
      </c>
      <c r="F38" s="265" t="s">
        <v>384</v>
      </c>
      <c r="G38" s="305"/>
      <c r="H38" s="41" t="s">
        <v>228</v>
      </c>
      <c r="I38" s="11"/>
      <c r="J38" s="11"/>
      <c r="K38" s="171">
        <v>2926267.75</v>
      </c>
    </row>
    <row r="39" spans="1:11" s="165" customFormat="1" ht="12.75">
      <c r="A39" s="14"/>
      <c r="B39" s="264" t="s">
        <v>282</v>
      </c>
      <c r="C39" s="256">
        <v>12494060.68</v>
      </c>
      <c r="D39" s="249">
        <v>0.04197432711871927</v>
      </c>
      <c r="E39" s="294">
        <v>44.6544054794842</v>
      </c>
      <c r="F39" s="266" t="s">
        <v>384</v>
      </c>
      <c r="G39" s="306"/>
      <c r="H39" s="41" t="s">
        <v>229</v>
      </c>
      <c r="I39" s="11"/>
      <c r="J39" s="11"/>
      <c r="K39" s="171">
        <v>1397055.94</v>
      </c>
    </row>
    <row r="40" spans="1:11" s="165" customFormat="1" ht="12.75">
      <c r="A40" s="14"/>
      <c r="B40" s="264" t="s">
        <v>380</v>
      </c>
      <c r="C40" s="256">
        <v>13245430.23</v>
      </c>
      <c r="D40" s="249">
        <v>0.04449858501104967</v>
      </c>
      <c r="E40" s="294">
        <v>33.21115685269817</v>
      </c>
      <c r="F40" s="266" t="s">
        <v>384</v>
      </c>
      <c r="G40" s="306"/>
      <c r="H40" s="48" t="s">
        <v>230</v>
      </c>
      <c r="I40" s="11"/>
      <c r="J40" s="11"/>
      <c r="K40" s="100">
        <v>0.08309393858569397</v>
      </c>
    </row>
    <row r="41" spans="1:11" s="165" customFormat="1" ht="12.75">
      <c r="A41" s="14"/>
      <c r="B41" s="264" t="s">
        <v>33</v>
      </c>
      <c r="C41" s="256">
        <v>21950.93</v>
      </c>
      <c r="D41" s="249">
        <v>7.3745080961149E-05</v>
      </c>
      <c r="E41" s="294">
        <v>83.61469924053331</v>
      </c>
      <c r="F41" s="266" t="s">
        <v>384</v>
      </c>
      <c r="G41" s="306"/>
      <c r="H41" s="60" t="s">
        <v>231</v>
      </c>
      <c r="I41" s="11"/>
      <c r="J41" s="11"/>
      <c r="K41" s="171">
        <v>47706027.23</v>
      </c>
    </row>
    <row r="42" spans="1:11" s="165" customFormat="1" ht="12.75">
      <c r="A42" s="14"/>
      <c r="B42" s="267" t="s">
        <v>283</v>
      </c>
      <c r="C42" s="256">
        <v>0</v>
      </c>
      <c r="D42" s="219">
        <v>0</v>
      </c>
      <c r="E42" s="295">
        <v>0</v>
      </c>
      <c r="F42" s="268" t="s">
        <v>384</v>
      </c>
      <c r="G42" s="246"/>
      <c r="H42" s="65" t="s">
        <v>231</v>
      </c>
      <c r="I42" s="16"/>
      <c r="J42" s="16"/>
      <c r="K42" s="101">
        <v>0.1057575233005647</v>
      </c>
    </row>
    <row r="43" spans="1:11" s="165" customFormat="1" ht="12.75">
      <c r="A43" s="14"/>
      <c r="B43" s="269" t="s">
        <v>387</v>
      </c>
      <c r="C43" s="260">
        <v>272735782.1</v>
      </c>
      <c r="D43" s="261">
        <v>0.916267435227883</v>
      </c>
      <c r="E43" s="58"/>
      <c r="F43" s="141"/>
      <c r="G43" s="246"/>
      <c r="H43" s="23" t="s">
        <v>13</v>
      </c>
      <c r="I43" s="25"/>
      <c r="J43" s="11"/>
      <c r="K43" s="49"/>
    </row>
    <row r="44" spans="1:11" s="165" customFormat="1" ht="13.5" thickBot="1">
      <c r="A44" s="14"/>
      <c r="B44" s="270" t="s">
        <v>38</v>
      </c>
      <c r="C44" s="271">
        <v>297659582.36</v>
      </c>
      <c r="D44" s="272">
        <v>1</v>
      </c>
      <c r="E44" s="362"/>
      <c r="F44" s="363"/>
      <c r="G44" s="310"/>
      <c r="H44" s="50"/>
      <c r="I44" s="63"/>
      <c r="J44" s="63"/>
      <c r="K44" s="284"/>
    </row>
    <row r="45" spans="1:8" s="165" customFormat="1" ht="11.25">
      <c r="A45" s="14"/>
      <c r="B45" s="273"/>
      <c r="C45" s="274"/>
      <c r="D45" s="274"/>
      <c r="E45" s="274"/>
      <c r="F45" s="275"/>
      <c r="G45" s="14"/>
      <c r="H45" s="14"/>
    </row>
    <row r="46" spans="1:8" s="165" customFormat="1" ht="12.75">
      <c r="A46" s="14"/>
      <c r="B46" s="276" t="s">
        <v>13</v>
      </c>
      <c r="C46" s="307" t="s">
        <v>388</v>
      </c>
      <c r="D46" s="277"/>
      <c r="E46" s="277"/>
      <c r="F46" s="278"/>
      <c r="G46" s="14"/>
      <c r="H46" s="14"/>
    </row>
    <row r="47" spans="1:8" s="165" customFormat="1" ht="12" thickBot="1">
      <c r="A47" s="14"/>
      <c r="B47" s="279"/>
      <c r="C47" s="280"/>
      <c r="D47" s="280"/>
      <c r="E47" s="280"/>
      <c r="F47" s="281"/>
      <c r="G47" s="14"/>
      <c r="H47" s="14"/>
    </row>
    <row r="49" ht="13.5" thickBot="1"/>
    <row r="50" spans="1:11" ht="15.75">
      <c r="A50" s="137" t="s">
        <v>314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</row>
    <row r="51" spans="1:11" ht="6.75" customHeight="1">
      <c r="A51" s="60"/>
      <c r="B51" s="58"/>
      <c r="C51" s="58"/>
      <c r="D51" s="58"/>
      <c r="E51" s="58"/>
      <c r="F51" s="58"/>
      <c r="G51" s="58"/>
      <c r="H51" s="58"/>
      <c r="I51" s="58"/>
      <c r="J51" s="58"/>
      <c r="K51" s="141"/>
    </row>
    <row r="52" spans="1:11" s="196" customFormat="1" ht="12.75">
      <c r="A52" s="167"/>
      <c r="B52" s="168"/>
      <c r="C52" s="168"/>
      <c r="D52" s="168"/>
      <c r="E52" s="209"/>
      <c r="F52" s="364" t="s">
        <v>34</v>
      </c>
      <c r="G52" s="364"/>
      <c r="H52" s="364" t="s">
        <v>15</v>
      </c>
      <c r="I52" s="364"/>
      <c r="J52" s="364" t="s">
        <v>37</v>
      </c>
      <c r="K52" s="367"/>
    </row>
    <row r="53" spans="1:11" s="196" customFormat="1" ht="12.75">
      <c r="A53" s="167"/>
      <c r="B53" s="168"/>
      <c r="C53" s="168"/>
      <c r="D53" s="168"/>
      <c r="E53" s="209"/>
      <c r="F53" s="126" t="s">
        <v>35</v>
      </c>
      <c r="G53" s="126" t="s">
        <v>36</v>
      </c>
      <c r="H53" s="210" t="s">
        <v>35</v>
      </c>
      <c r="I53" s="211" t="s">
        <v>36</v>
      </c>
      <c r="J53" s="126" t="s">
        <v>35</v>
      </c>
      <c r="K53" s="127" t="s">
        <v>36</v>
      </c>
    </row>
    <row r="54" spans="1:11" ht="12.75">
      <c r="A54" s="60"/>
      <c r="B54" s="58" t="s">
        <v>30</v>
      </c>
      <c r="C54" s="58"/>
      <c r="D54" s="58"/>
      <c r="E54" s="58"/>
      <c r="F54" s="203">
        <v>2873</v>
      </c>
      <c r="G54" s="203">
        <v>2588</v>
      </c>
      <c r="H54" s="213">
        <v>21727667.09</v>
      </c>
      <c r="I54" s="213">
        <v>19769855.31</v>
      </c>
      <c r="J54" s="214">
        <v>0.0719791577633208</v>
      </c>
      <c r="K54" s="215">
        <v>0.0664176679724345</v>
      </c>
    </row>
    <row r="55" spans="1:11" ht="12.75">
      <c r="A55" s="60"/>
      <c r="B55" s="58" t="s">
        <v>293</v>
      </c>
      <c r="C55" s="58"/>
      <c r="D55" s="58"/>
      <c r="E55" s="58"/>
      <c r="F55" s="203">
        <v>34467</v>
      </c>
      <c r="G55" s="203">
        <v>36871</v>
      </c>
      <c r="H55" s="213">
        <v>227940941.26</v>
      </c>
      <c r="I55" s="213">
        <v>246974340.26</v>
      </c>
      <c r="J55" s="214">
        <v>0.7551200459631756</v>
      </c>
      <c r="K55" s="216">
        <v>0.8297207780171528</v>
      </c>
    </row>
    <row r="56" spans="1:11" ht="12.75">
      <c r="A56" s="60"/>
      <c r="B56" s="58" t="s">
        <v>295</v>
      </c>
      <c r="C56" s="58"/>
      <c r="D56" s="58"/>
      <c r="E56" s="58"/>
      <c r="F56" s="203">
        <v>1901</v>
      </c>
      <c r="G56" s="203">
        <v>1607</v>
      </c>
      <c r="H56" s="213">
        <v>15913483.91</v>
      </c>
      <c r="I56" s="213">
        <v>12494060.68</v>
      </c>
      <c r="J56" s="214">
        <v>0.05271800070285213</v>
      </c>
      <c r="K56" s="216">
        <v>0.04197432711871927</v>
      </c>
    </row>
    <row r="57" spans="1:11" ht="12.75">
      <c r="A57" s="60"/>
      <c r="B57" s="58" t="s">
        <v>291</v>
      </c>
      <c r="C57" s="58"/>
      <c r="D57" s="58"/>
      <c r="E57" s="58"/>
      <c r="F57" s="203">
        <v>2489</v>
      </c>
      <c r="G57" s="203">
        <v>602</v>
      </c>
      <c r="H57" s="213">
        <v>19120976.38</v>
      </c>
      <c r="I57" s="213">
        <v>5153944.95</v>
      </c>
      <c r="J57" s="214">
        <v>0.06334374370445818</v>
      </c>
      <c r="K57" s="216">
        <v>0.01731489679968252</v>
      </c>
    </row>
    <row r="58" spans="1:11" ht="12.75">
      <c r="A58" s="60"/>
      <c r="B58" s="58" t="s">
        <v>294</v>
      </c>
      <c r="C58" s="58"/>
      <c r="D58" s="58"/>
      <c r="E58" s="58"/>
      <c r="F58" s="203">
        <v>1918</v>
      </c>
      <c r="G58" s="203">
        <v>1448</v>
      </c>
      <c r="H58" s="213">
        <v>17110965.7</v>
      </c>
      <c r="I58" s="213">
        <v>13245430.23</v>
      </c>
      <c r="J58" s="214">
        <v>0.05668500417009431</v>
      </c>
      <c r="K58" s="216">
        <v>0.04449858501104967</v>
      </c>
    </row>
    <row r="59" spans="1:11" ht="12.75">
      <c r="A59" s="60"/>
      <c r="B59" s="58" t="s">
        <v>296</v>
      </c>
      <c r="C59" s="58"/>
      <c r="D59" s="58"/>
      <c r="E59" s="58"/>
      <c r="F59" s="203">
        <v>12</v>
      </c>
      <c r="G59" s="203">
        <v>7</v>
      </c>
      <c r="H59" s="213">
        <v>46500.92</v>
      </c>
      <c r="I59" s="213">
        <v>21950.93</v>
      </c>
      <c r="J59" s="214">
        <v>0.00015404769609895377</v>
      </c>
      <c r="K59" s="216">
        <v>7.3745080961149E-05</v>
      </c>
    </row>
    <row r="60" spans="1:11" ht="12.75">
      <c r="A60" s="60"/>
      <c r="B60" s="58" t="s">
        <v>283</v>
      </c>
      <c r="C60" s="58"/>
      <c r="D60" s="58"/>
      <c r="E60" s="58"/>
      <c r="F60" s="244">
        <v>0</v>
      </c>
      <c r="G60" s="244">
        <v>0</v>
      </c>
      <c r="H60" s="335">
        <v>0</v>
      </c>
      <c r="I60" s="335">
        <v>0</v>
      </c>
      <c r="J60" s="219">
        <v>0</v>
      </c>
      <c r="K60" s="220">
        <v>0</v>
      </c>
    </row>
    <row r="61" spans="1:11" ht="12.75">
      <c r="A61" s="61"/>
      <c r="B61" s="26" t="s">
        <v>38</v>
      </c>
      <c r="C61" s="59"/>
      <c r="D61" s="59"/>
      <c r="E61" s="221"/>
      <c r="F61" s="222">
        <v>43660</v>
      </c>
      <c r="G61" s="222">
        <v>43123</v>
      </c>
      <c r="H61" s="223">
        <v>301860535.26</v>
      </c>
      <c r="I61" s="223">
        <v>297659582.36</v>
      </c>
      <c r="J61" s="224">
        <v>0.9999999999999999</v>
      </c>
      <c r="K61" s="225">
        <v>1</v>
      </c>
    </row>
    <row r="62" spans="1:11" s="165" customFormat="1" ht="11.25">
      <c r="A62" s="23" t="s">
        <v>13</v>
      </c>
      <c r="B62" s="14"/>
      <c r="C62" s="14"/>
      <c r="D62" s="14"/>
      <c r="E62" s="14"/>
      <c r="F62" s="14"/>
      <c r="G62" s="14"/>
      <c r="H62" s="14"/>
      <c r="I62" s="14"/>
      <c r="J62" s="232"/>
      <c r="K62" s="233"/>
    </row>
    <row r="63" spans="1:11" s="165" customFormat="1" ht="12" thickBot="1">
      <c r="A63" s="50" t="s">
        <v>14</v>
      </c>
      <c r="B63" s="63"/>
      <c r="C63" s="63"/>
      <c r="D63" s="63"/>
      <c r="E63" s="63"/>
      <c r="F63" s="63"/>
      <c r="G63" s="63"/>
      <c r="H63" s="63"/>
      <c r="I63" s="63"/>
      <c r="J63" s="228"/>
      <c r="K63" s="229"/>
    </row>
    <row r="64" spans="1:11" ht="12.75" customHeight="1" thickBot="1">
      <c r="A64" s="207"/>
      <c r="B64" s="58"/>
      <c r="C64" s="58"/>
      <c r="D64" s="58"/>
      <c r="E64" s="58"/>
      <c r="F64" s="58"/>
      <c r="G64" s="58"/>
      <c r="H64" s="58"/>
      <c r="I64" s="58"/>
      <c r="J64" s="58"/>
      <c r="K64" s="58"/>
    </row>
    <row r="65" spans="1:11" ht="15.75">
      <c r="A65" s="137" t="s">
        <v>315</v>
      </c>
      <c r="B65" s="139"/>
      <c r="C65" s="139"/>
      <c r="D65" s="139"/>
      <c r="E65" s="139"/>
      <c r="F65" s="139"/>
      <c r="G65" s="139"/>
      <c r="H65" s="139"/>
      <c r="I65" s="139"/>
      <c r="J65" s="139"/>
      <c r="K65" s="140"/>
    </row>
    <row r="66" spans="1:11" ht="6.75" customHeight="1">
      <c r="A66" s="60"/>
      <c r="B66" s="58"/>
      <c r="C66" s="58"/>
      <c r="D66" s="58"/>
      <c r="E66" s="58"/>
      <c r="F66" s="58"/>
      <c r="G66" s="58"/>
      <c r="H66" s="58"/>
      <c r="I66" s="58"/>
      <c r="J66" s="58"/>
      <c r="K66" s="141"/>
    </row>
    <row r="67" spans="1:11" s="196" customFormat="1" ht="12.75">
      <c r="A67" s="167"/>
      <c r="B67" s="168"/>
      <c r="C67" s="168"/>
      <c r="D67" s="168"/>
      <c r="E67" s="209"/>
      <c r="F67" s="364" t="s">
        <v>34</v>
      </c>
      <c r="G67" s="364"/>
      <c r="H67" s="364" t="s">
        <v>15</v>
      </c>
      <c r="I67" s="364"/>
      <c r="J67" s="364" t="s">
        <v>37</v>
      </c>
      <c r="K67" s="367"/>
    </row>
    <row r="68" spans="1:11" s="196" customFormat="1" ht="12.75">
      <c r="A68" s="167"/>
      <c r="B68" s="168"/>
      <c r="C68" s="168"/>
      <c r="D68" s="168"/>
      <c r="E68" s="209"/>
      <c r="F68" s="126" t="s">
        <v>35</v>
      </c>
      <c r="G68" s="126" t="s">
        <v>36</v>
      </c>
      <c r="H68" s="230" t="s">
        <v>35</v>
      </c>
      <c r="I68" s="231" t="s">
        <v>36</v>
      </c>
      <c r="J68" s="126" t="s">
        <v>35</v>
      </c>
      <c r="K68" s="127" t="s">
        <v>36</v>
      </c>
    </row>
    <row r="69" spans="1:11" ht="12.75">
      <c r="A69" s="60"/>
      <c r="B69" s="58" t="s">
        <v>31</v>
      </c>
      <c r="C69" s="58"/>
      <c r="D69" s="58"/>
      <c r="E69" s="58"/>
      <c r="F69" s="203">
        <v>29875</v>
      </c>
      <c r="G69" s="203">
        <v>30810</v>
      </c>
      <c r="H69" s="213">
        <v>193892814.5</v>
      </c>
      <c r="I69" s="213">
        <v>201561660.65</v>
      </c>
      <c r="J69" s="214">
        <v>0.7951170636531615</v>
      </c>
      <c r="K69" s="215">
        <v>0.7768254628300946</v>
      </c>
    </row>
    <row r="70" spans="1:11" ht="12.75">
      <c r="A70" s="60"/>
      <c r="B70" s="58" t="s">
        <v>290</v>
      </c>
      <c r="C70" s="58"/>
      <c r="D70" s="58"/>
      <c r="E70" s="58"/>
      <c r="F70" s="203">
        <v>2851</v>
      </c>
      <c r="G70" s="203">
        <v>2319</v>
      </c>
      <c r="H70" s="213">
        <v>20571407.07</v>
      </c>
      <c r="I70" s="213">
        <v>14521817.13</v>
      </c>
      <c r="J70" s="214">
        <v>0.08435937570400416</v>
      </c>
      <c r="K70" s="216">
        <v>0.05596757476976188</v>
      </c>
    </row>
    <row r="71" spans="1:11" ht="12.75">
      <c r="A71" s="60"/>
      <c r="B71" s="58" t="s">
        <v>131</v>
      </c>
      <c r="C71" s="58"/>
      <c r="D71" s="58"/>
      <c r="E71" s="58"/>
      <c r="F71" s="203">
        <v>611</v>
      </c>
      <c r="G71" s="203">
        <v>2111</v>
      </c>
      <c r="H71" s="213">
        <v>4248935.21</v>
      </c>
      <c r="I71" s="213">
        <v>16272365.98</v>
      </c>
      <c r="J71" s="214">
        <v>0.01742406440661435</v>
      </c>
      <c r="K71" s="216">
        <v>0.06271424929220132</v>
      </c>
    </row>
    <row r="72" spans="1:11" ht="12.75">
      <c r="A72" s="60"/>
      <c r="B72" s="58" t="s">
        <v>132</v>
      </c>
      <c r="C72" s="58"/>
      <c r="D72" s="58"/>
      <c r="E72" s="58"/>
      <c r="F72" s="203">
        <v>884</v>
      </c>
      <c r="G72" s="203">
        <v>868</v>
      </c>
      <c r="H72" s="213">
        <v>7652721.64</v>
      </c>
      <c r="I72" s="213">
        <v>7138320.39</v>
      </c>
      <c r="J72" s="214">
        <v>0.031382336550443986</v>
      </c>
      <c r="K72" s="216">
        <v>0.027511328408928993</v>
      </c>
    </row>
    <row r="73" spans="1:11" ht="12.75">
      <c r="A73" s="60"/>
      <c r="B73" s="58" t="s">
        <v>133</v>
      </c>
      <c r="C73" s="58"/>
      <c r="D73" s="58"/>
      <c r="E73" s="58"/>
      <c r="F73" s="203">
        <v>601</v>
      </c>
      <c r="G73" s="203">
        <v>594</v>
      </c>
      <c r="H73" s="213">
        <v>5216416.38</v>
      </c>
      <c r="I73" s="213">
        <v>5097108.26</v>
      </c>
      <c r="J73" s="214">
        <v>0.021391518223888868</v>
      </c>
      <c r="K73" s="216">
        <v>0.019644427766673085</v>
      </c>
    </row>
    <row r="74" spans="1:11" ht="12.75">
      <c r="A74" s="60"/>
      <c r="B74" s="58" t="s">
        <v>135</v>
      </c>
      <c r="C74" s="58"/>
      <c r="D74" s="58"/>
      <c r="E74" s="58"/>
      <c r="F74" s="203">
        <v>435</v>
      </c>
      <c r="G74" s="203">
        <v>355</v>
      </c>
      <c r="H74" s="213">
        <v>3761857.05</v>
      </c>
      <c r="I74" s="213">
        <v>3249301.71</v>
      </c>
      <c r="J74" s="214">
        <v>0.015426650746146882</v>
      </c>
      <c r="K74" s="216">
        <v>0.01252291877634601</v>
      </c>
    </row>
    <row r="75" spans="1:11" ht="12.75">
      <c r="A75" s="60"/>
      <c r="B75" s="58" t="s">
        <v>134</v>
      </c>
      <c r="C75" s="58"/>
      <c r="D75" s="58"/>
      <c r="E75" s="58"/>
      <c r="F75" s="203">
        <v>374</v>
      </c>
      <c r="G75" s="203">
        <v>432</v>
      </c>
      <c r="H75" s="213">
        <v>2909556.05</v>
      </c>
      <c r="I75" s="213">
        <v>3449808.89</v>
      </c>
      <c r="J75" s="214">
        <v>0.011931528607576588</v>
      </c>
      <c r="K75" s="216">
        <v>0.01329568023505776</v>
      </c>
    </row>
    <row r="76" spans="1:11" ht="12.75">
      <c r="A76" s="60"/>
      <c r="B76" s="58" t="s">
        <v>136</v>
      </c>
      <c r="C76" s="58"/>
      <c r="D76" s="58"/>
      <c r="E76" s="58"/>
      <c r="F76" s="203">
        <v>210</v>
      </c>
      <c r="G76" s="203">
        <v>301</v>
      </c>
      <c r="H76" s="213">
        <v>1678873.87</v>
      </c>
      <c r="I76" s="213">
        <v>2793918.3</v>
      </c>
      <c r="J76" s="214">
        <v>0.006884738174546533</v>
      </c>
      <c r="K76" s="216">
        <v>0.010767855699877964</v>
      </c>
    </row>
    <row r="77" spans="1:11" ht="12.75">
      <c r="A77" s="60"/>
      <c r="B77" s="58" t="s">
        <v>137</v>
      </c>
      <c r="C77" s="58"/>
      <c r="D77" s="58"/>
      <c r="E77" s="58"/>
      <c r="F77" s="203">
        <v>212</v>
      </c>
      <c r="G77" s="203">
        <v>238</v>
      </c>
      <c r="H77" s="213">
        <v>1712971.09</v>
      </c>
      <c r="I77" s="213">
        <v>2328973.42</v>
      </c>
      <c r="J77" s="214">
        <v>0.0070245643022710125</v>
      </c>
      <c r="K77" s="216">
        <v>0.008975942394382569</v>
      </c>
    </row>
    <row r="78" spans="1:11" ht="12.75">
      <c r="A78" s="60"/>
      <c r="B78" s="58" t="s">
        <v>288</v>
      </c>
      <c r="C78" s="58"/>
      <c r="D78" s="58"/>
      <c r="E78" s="58"/>
      <c r="F78" s="203">
        <v>136</v>
      </c>
      <c r="G78" s="203">
        <v>259</v>
      </c>
      <c r="H78" s="213">
        <v>1257578.02</v>
      </c>
      <c r="I78" s="213">
        <v>2140856.55</v>
      </c>
      <c r="J78" s="214">
        <v>0.005157085089283475</v>
      </c>
      <c r="K78" s="216">
        <v>0.008250933609811916</v>
      </c>
    </row>
    <row r="79" spans="1:11" ht="12.75">
      <c r="A79" s="60"/>
      <c r="B79" s="58" t="s">
        <v>289</v>
      </c>
      <c r="C79" s="58"/>
      <c r="D79" s="58"/>
      <c r="E79" s="58"/>
      <c r="F79" s="217">
        <v>179</v>
      </c>
      <c r="G79" s="217">
        <v>191</v>
      </c>
      <c r="H79" s="218">
        <v>951294.29</v>
      </c>
      <c r="I79" s="218">
        <v>914269.66</v>
      </c>
      <c r="J79" s="219">
        <v>0.003901074542062615</v>
      </c>
      <c r="K79" s="220">
        <v>0.00352362621686414</v>
      </c>
    </row>
    <row r="80" spans="1:11" ht="12.75">
      <c r="A80" s="61"/>
      <c r="B80" s="26" t="s">
        <v>32</v>
      </c>
      <c r="C80" s="59"/>
      <c r="D80" s="59"/>
      <c r="E80" s="221"/>
      <c r="F80" s="222">
        <v>36368</v>
      </c>
      <c r="G80" s="222">
        <v>38478</v>
      </c>
      <c r="H80" s="223">
        <v>243854425.17000002</v>
      </c>
      <c r="I80" s="223">
        <v>259468400.93999997</v>
      </c>
      <c r="J80" s="224">
        <v>1</v>
      </c>
      <c r="K80" s="225">
        <v>1.0000000000000002</v>
      </c>
    </row>
    <row r="81" spans="1:11" s="165" customFormat="1" ht="11.25">
      <c r="A81" s="23" t="s">
        <v>13</v>
      </c>
      <c r="B81" s="14"/>
      <c r="C81" s="14"/>
      <c r="D81" s="14"/>
      <c r="E81" s="14"/>
      <c r="F81" s="14"/>
      <c r="G81" s="14"/>
      <c r="H81" s="14"/>
      <c r="I81" s="14"/>
      <c r="J81" s="232"/>
      <c r="K81" s="233"/>
    </row>
    <row r="82" spans="1:11" s="165" customFormat="1" ht="12" thickBot="1">
      <c r="A82" s="50" t="s">
        <v>14</v>
      </c>
      <c r="B82" s="63"/>
      <c r="C82" s="63"/>
      <c r="D82" s="63"/>
      <c r="E82" s="63"/>
      <c r="F82" s="63"/>
      <c r="G82" s="63"/>
      <c r="H82" s="63"/>
      <c r="I82" s="63"/>
      <c r="J82" s="228"/>
      <c r="K82" s="229"/>
    </row>
    <row r="83" spans="1:11" s="165" customFormat="1" ht="12" thickBot="1">
      <c r="A83" s="14"/>
      <c r="B83" s="14"/>
      <c r="C83" s="14"/>
      <c r="D83" s="14"/>
      <c r="E83" s="14"/>
      <c r="F83" s="14"/>
      <c r="G83" s="14"/>
      <c r="H83" s="14"/>
      <c r="I83" s="14"/>
      <c r="J83" s="232"/>
      <c r="K83" s="232"/>
    </row>
    <row r="84" spans="1:11" s="165" customFormat="1" ht="15.75">
      <c r="A84" s="137" t="s">
        <v>316</v>
      </c>
      <c r="B84" s="139"/>
      <c r="C84" s="139"/>
      <c r="D84" s="139"/>
      <c r="E84" s="139"/>
      <c r="F84" s="139"/>
      <c r="G84" s="139"/>
      <c r="H84" s="139"/>
      <c r="I84" s="139"/>
      <c r="J84" s="139"/>
      <c r="K84" s="140"/>
    </row>
    <row r="85" spans="1:11" s="165" customFormat="1" ht="12.75">
      <c r="A85" s="60"/>
      <c r="B85" s="58"/>
      <c r="C85" s="58"/>
      <c r="D85" s="58"/>
      <c r="E85" s="58"/>
      <c r="F85" s="58"/>
      <c r="G85" s="58"/>
      <c r="H85" s="58"/>
      <c r="I85" s="58"/>
      <c r="J85" s="58"/>
      <c r="K85" s="141"/>
    </row>
    <row r="86" spans="1:11" s="165" customFormat="1" ht="12.75">
      <c r="A86" s="234"/>
      <c r="B86" s="235"/>
      <c r="C86" s="235"/>
      <c r="D86" s="235"/>
      <c r="E86" s="236"/>
      <c r="F86" s="337" t="s">
        <v>34</v>
      </c>
      <c r="G86" s="338"/>
      <c r="H86" s="337" t="s">
        <v>15</v>
      </c>
      <c r="I86" s="338"/>
      <c r="J86" s="337" t="s">
        <v>37</v>
      </c>
      <c r="K86" s="352"/>
    </row>
    <row r="87" spans="1:11" s="165" customFormat="1" ht="12.75">
      <c r="A87" s="234"/>
      <c r="B87" s="235"/>
      <c r="C87" s="235"/>
      <c r="D87" s="235"/>
      <c r="E87" s="236"/>
      <c r="F87" s="126" t="s">
        <v>35</v>
      </c>
      <c r="G87" s="126" t="s">
        <v>36</v>
      </c>
      <c r="H87" s="230" t="s">
        <v>35</v>
      </c>
      <c r="I87" s="231" t="s">
        <v>36</v>
      </c>
      <c r="J87" s="126" t="s">
        <v>35</v>
      </c>
      <c r="K87" s="127" t="s">
        <v>36</v>
      </c>
    </row>
    <row r="88" spans="1:11" s="165" customFormat="1" ht="12.75">
      <c r="A88" s="179"/>
      <c r="B88" s="58" t="s">
        <v>142</v>
      </c>
      <c r="C88" s="181"/>
      <c r="D88" s="181"/>
      <c r="E88" s="237"/>
      <c r="F88" s="240">
        <v>23894</v>
      </c>
      <c r="G88" s="240">
        <v>23617</v>
      </c>
      <c r="H88" s="334">
        <v>212670285.52</v>
      </c>
      <c r="I88" s="334">
        <v>210261555.61</v>
      </c>
      <c r="J88" s="214">
        <v>0.7045315987955224</v>
      </c>
      <c r="K88" s="215">
        <v>0.7063826198469306</v>
      </c>
    </row>
    <row r="89" spans="1:11" s="165" customFormat="1" ht="12.75">
      <c r="A89" s="60"/>
      <c r="B89" s="58" t="s">
        <v>146</v>
      </c>
      <c r="C89" s="58"/>
      <c r="D89" s="58"/>
      <c r="E89" s="238"/>
      <c r="F89" s="203">
        <v>8236</v>
      </c>
      <c r="G89" s="203">
        <v>8096</v>
      </c>
      <c r="H89" s="213">
        <v>47148304.89</v>
      </c>
      <c r="I89" s="213">
        <v>46101362.71</v>
      </c>
      <c r="J89" s="214">
        <v>0.1561923450821088</v>
      </c>
      <c r="K89" s="216">
        <v>0.15487948462631176</v>
      </c>
    </row>
    <row r="90" spans="1:11" s="165" customFormat="1" ht="12.75">
      <c r="A90" s="60"/>
      <c r="B90" s="58" t="s">
        <v>145</v>
      </c>
      <c r="C90" s="58"/>
      <c r="D90" s="58"/>
      <c r="E90" s="238"/>
      <c r="F90" s="203">
        <v>10408</v>
      </c>
      <c r="G90" s="203">
        <v>10292</v>
      </c>
      <c r="H90" s="213">
        <v>34679098.88</v>
      </c>
      <c r="I90" s="213">
        <v>34060937.11</v>
      </c>
      <c r="J90" s="214">
        <v>0.11488450734419464</v>
      </c>
      <c r="K90" s="216">
        <v>0.11442916381171797</v>
      </c>
    </row>
    <row r="91" spans="1:11" s="165" customFormat="1" ht="12.75">
      <c r="A91" s="60"/>
      <c r="B91" s="58" t="s">
        <v>147</v>
      </c>
      <c r="C91" s="58"/>
      <c r="D91" s="58"/>
      <c r="E91" s="238"/>
      <c r="F91" s="203">
        <v>591</v>
      </c>
      <c r="G91" s="203">
        <v>586</v>
      </c>
      <c r="H91" s="213">
        <v>4960550.33</v>
      </c>
      <c r="I91" s="213">
        <v>4864892.22</v>
      </c>
      <c r="J91" s="214">
        <v>0.016433252282307634</v>
      </c>
      <c r="K91" s="216">
        <v>0.016343811885472</v>
      </c>
    </row>
    <row r="92" spans="1:11" s="165" customFormat="1" ht="12.75">
      <c r="A92" s="60"/>
      <c r="B92" s="58" t="s">
        <v>143</v>
      </c>
      <c r="C92" s="58"/>
      <c r="D92" s="58"/>
      <c r="E92" s="238"/>
      <c r="F92" s="203">
        <v>207</v>
      </c>
      <c r="G92" s="203">
        <v>205</v>
      </c>
      <c r="H92" s="213">
        <v>1171491.91</v>
      </c>
      <c r="I92" s="213">
        <v>1147189.81</v>
      </c>
      <c r="J92" s="214">
        <v>0.0038809045011165984</v>
      </c>
      <c r="K92" s="216">
        <v>0.0038540328549293876</v>
      </c>
    </row>
    <row r="93" spans="1:11" s="165" customFormat="1" ht="12.75">
      <c r="A93" s="60"/>
      <c r="B93" s="58" t="s">
        <v>144</v>
      </c>
      <c r="C93" s="58"/>
      <c r="D93" s="58"/>
      <c r="E93" s="238"/>
      <c r="F93" s="203">
        <v>181</v>
      </c>
      <c r="G93" s="203">
        <v>176</v>
      </c>
      <c r="H93" s="213">
        <v>784403.94</v>
      </c>
      <c r="I93" s="213">
        <v>750644.26</v>
      </c>
      <c r="J93" s="214">
        <v>0.002598564066430125</v>
      </c>
      <c r="K93" s="216">
        <v>0.0025218212497931424</v>
      </c>
    </row>
    <row r="94" spans="1:11" s="165" customFormat="1" ht="12.75">
      <c r="A94" s="60"/>
      <c r="B94" s="58" t="s">
        <v>323</v>
      </c>
      <c r="C94" s="58"/>
      <c r="D94" s="58"/>
      <c r="E94" s="238"/>
      <c r="F94" s="244">
        <v>143</v>
      </c>
      <c r="G94" s="244">
        <v>151</v>
      </c>
      <c r="H94" s="335">
        <v>446399.79</v>
      </c>
      <c r="I94" s="335">
        <v>473000.64</v>
      </c>
      <c r="J94" s="219">
        <v>0.0014788279283196282</v>
      </c>
      <c r="K94" s="220">
        <v>0.0015890657248451565</v>
      </c>
    </row>
    <row r="95" spans="1:11" s="165" customFormat="1" ht="12.75">
      <c r="A95" s="61"/>
      <c r="B95" s="26" t="s">
        <v>38</v>
      </c>
      <c r="C95" s="59"/>
      <c r="D95" s="59"/>
      <c r="E95" s="221"/>
      <c r="F95" s="222">
        <v>43660</v>
      </c>
      <c r="G95" s="222">
        <v>43123</v>
      </c>
      <c r="H95" s="223">
        <v>301860535.26000005</v>
      </c>
      <c r="I95" s="223">
        <v>297659582.36</v>
      </c>
      <c r="J95" s="224">
        <v>0.9999999999999998</v>
      </c>
      <c r="K95" s="225">
        <v>1</v>
      </c>
    </row>
    <row r="96" spans="1:11" s="165" customFormat="1" ht="11.25">
      <c r="A96" s="23" t="s">
        <v>13</v>
      </c>
      <c r="B96" s="23"/>
      <c r="C96" s="14" t="s">
        <v>324</v>
      </c>
      <c r="D96" s="14"/>
      <c r="E96" s="14"/>
      <c r="F96" s="14"/>
      <c r="G96" s="14"/>
      <c r="H96" s="14"/>
      <c r="I96" s="14"/>
      <c r="J96" s="14"/>
      <c r="K96" s="239"/>
    </row>
    <row r="97" spans="1:11" s="165" customFormat="1" ht="12" thickBot="1">
      <c r="A97" s="50" t="s">
        <v>14</v>
      </c>
      <c r="B97" s="50"/>
      <c r="C97" s="63"/>
      <c r="D97" s="63"/>
      <c r="E97" s="63"/>
      <c r="F97" s="63"/>
      <c r="G97" s="63"/>
      <c r="H97" s="63"/>
      <c r="I97" s="63"/>
      <c r="J97" s="63"/>
      <c r="K97" s="166"/>
    </row>
    <row r="98" ht="13.5" thickBot="1"/>
    <row r="99" spans="1:11" ht="15.75">
      <c r="A99" s="137" t="s">
        <v>317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</row>
    <row r="100" spans="1:11" ht="6.75" customHeight="1">
      <c r="A100" s="60"/>
      <c r="B100" s="58"/>
      <c r="C100" s="58"/>
      <c r="D100" s="58"/>
      <c r="E100" s="58"/>
      <c r="F100" s="58"/>
      <c r="G100" s="58"/>
      <c r="H100" s="58"/>
      <c r="I100" s="58"/>
      <c r="J100" s="58"/>
      <c r="K100" s="141"/>
    </row>
    <row r="101" spans="1:11" ht="12.75" customHeight="1">
      <c r="A101" s="234"/>
      <c r="B101" s="235"/>
      <c r="C101" s="235"/>
      <c r="D101" s="235"/>
      <c r="E101" s="235"/>
      <c r="F101" s="337" t="s">
        <v>34</v>
      </c>
      <c r="G101" s="338"/>
      <c r="H101" s="337" t="s">
        <v>15</v>
      </c>
      <c r="I101" s="338"/>
      <c r="J101" s="337" t="s">
        <v>37</v>
      </c>
      <c r="K101" s="352"/>
    </row>
    <row r="102" spans="1:11" ht="12.75">
      <c r="A102" s="234"/>
      <c r="B102" s="235"/>
      <c r="C102" s="235"/>
      <c r="D102" s="235"/>
      <c r="E102" s="235"/>
      <c r="F102" s="126" t="s">
        <v>35</v>
      </c>
      <c r="G102" s="126" t="s">
        <v>36</v>
      </c>
      <c r="H102" s="126" t="s">
        <v>35</v>
      </c>
      <c r="I102" s="125" t="s">
        <v>36</v>
      </c>
      <c r="J102" s="126" t="s">
        <v>35</v>
      </c>
      <c r="K102" s="127" t="s">
        <v>36</v>
      </c>
    </row>
    <row r="103" spans="1:11" ht="12.75">
      <c r="A103" s="60"/>
      <c r="B103" s="58" t="s">
        <v>139</v>
      </c>
      <c r="C103" s="58"/>
      <c r="D103" s="58"/>
      <c r="E103" s="58"/>
      <c r="F103" s="203">
        <v>2821</v>
      </c>
      <c r="G103" s="203">
        <v>2785</v>
      </c>
      <c r="H103" s="213">
        <v>22795753.09</v>
      </c>
      <c r="I103" s="213">
        <v>22546057.91</v>
      </c>
      <c r="J103" s="214">
        <v>0.07551750039257515</v>
      </c>
      <c r="K103" s="215">
        <v>0.07574443843280006</v>
      </c>
    </row>
    <row r="104" spans="1:11" ht="12.75">
      <c r="A104" s="60"/>
      <c r="B104" s="58" t="s">
        <v>138</v>
      </c>
      <c r="C104" s="58"/>
      <c r="D104" s="58"/>
      <c r="E104" s="58"/>
      <c r="F104" s="203">
        <v>38025</v>
      </c>
      <c r="G104" s="203">
        <v>37553</v>
      </c>
      <c r="H104" s="213">
        <v>242956201.1</v>
      </c>
      <c r="I104" s="213">
        <v>239483039.17</v>
      </c>
      <c r="J104" s="214">
        <v>0.8048624206232714</v>
      </c>
      <c r="K104" s="216">
        <v>0.8045534340646918</v>
      </c>
    </row>
    <row r="105" spans="1:11" ht="12.75">
      <c r="A105" s="60"/>
      <c r="B105" s="58" t="s">
        <v>140</v>
      </c>
      <c r="C105" s="58"/>
      <c r="D105" s="58"/>
      <c r="E105" s="58"/>
      <c r="F105" s="203">
        <v>347</v>
      </c>
      <c r="G105" s="203">
        <v>347</v>
      </c>
      <c r="H105" s="213">
        <v>4446659.46</v>
      </c>
      <c r="I105" s="213">
        <v>4463454.62</v>
      </c>
      <c r="J105" s="214">
        <v>0.014730840704863855</v>
      </c>
      <c r="K105" s="216">
        <v>0.014995165230735762</v>
      </c>
    </row>
    <row r="106" spans="1:11" ht="12.75">
      <c r="A106" s="60"/>
      <c r="B106" s="58" t="s">
        <v>55</v>
      </c>
      <c r="C106" s="58"/>
      <c r="D106" s="58"/>
      <c r="E106" s="58"/>
      <c r="F106" s="203">
        <v>1729</v>
      </c>
      <c r="G106" s="203">
        <v>1702</v>
      </c>
      <c r="H106" s="213">
        <v>24896072.71</v>
      </c>
      <c r="I106" s="213">
        <v>24422698.83</v>
      </c>
      <c r="J106" s="214">
        <v>0.08247541431196492</v>
      </c>
      <c r="K106" s="216">
        <v>0.08204909325063262</v>
      </c>
    </row>
    <row r="107" spans="1:11" ht="12.75">
      <c r="A107" s="60"/>
      <c r="B107" s="58" t="s">
        <v>141</v>
      </c>
      <c r="C107" s="58"/>
      <c r="D107" s="58"/>
      <c r="E107" s="58"/>
      <c r="F107" s="203">
        <v>586</v>
      </c>
      <c r="G107" s="203">
        <v>580</v>
      </c>
      <c r="H107" s="213">
        <v>6339450.24</v>
      </c>
      <c r="I107" s="213">
        <v>6287463.63</v>
      </c>
      <c r="J107" s="214">
        <v>0.021001255545179738</v>
      </c>
      <c r="K107" s="216">
        <v>0.02112300091315629</v>
      </c>
    </row>
    <row r="108" spans="1:11" ht="12.75">
      <c r="A108" s="60"/>
      <c r="B108" s="58" t="s">
        <v>287</v>
      </c>
      <c r="C108" s="58"/>
      <c r="D108" s="58"/>
      <c r="E108" s="58"/>
      <c r="F108" s="217">
        <v>152</v>
      </c>
      <c r="G108" s="217">
        <v>156</v>
      </c>
      <c r="H108" s="218">
        <v>426398.66000008583</v>
      </c>
      <c r="I108" s="218">
        <v>456868.2000000477</v>
      </c>
      <c r="J108" s="219">
        <v>0.0014125684221450742</v>
      </c>
      <c r="K108" s="220">
        <v>0.0015348681079834854</v>
      </c>
    </row>
    <row r="109" spans="1:11" ht="12.75">
      <c r="A109" s="61"/>
      <c r="B109" s="26" t="s">
        <v>38</v>
      </c>
      <c r="C109" s="59"/>
      <c r="D109" s="59"/>
      <c r="E109" s="221"/>
      <c r="F109" s="222">
        <v>43660</v>
      </c>
      <c r="G109" s="222">
        <v>43123</v>
      </c>
      <c r="H109" s="223">
        <v>301860535.26000005</v>
      </c>
      <c r="I109" s="223">
        <v>297659582.36</v>
      </c>
      <c r="J109" s="224">
        <v>1</v>
      </c>
      <c r="K109" s="225">
        <v>1</v>
      </c>
    </row>
    <row r="110" spans="1:11" s="165" customFormat="1" ht="11.25">
      <c r="A110" s="23" t="s">
        <v>13</v>
      </c>
      <c r="B110" s="14"/>
      <c r="C110" s="14"/>
      <c r="D110" s="14"/>
      <c r="E110" s="14"/>
      <c r="F110" s="62"/>
      <c r="G110" s="62"/>
      <c r="H110" s="62"/>
      <c r="I110" s="62"/>
      <c r="J110" s="62"/>
      <c r="K110" s="164"/>
    </row>
    <row r="111" spans="1:11" s="165" customFormat="1" ht="12" thickBot="1">
      <c r="A111" s="50" t="s">
        <v>14</v>
      </c>
      <c r="B111" s="63"/>
      <c r="C111" s="63"/>
      <c r="D111" s="63"/>
      <c r="E111" s="63"/>
      <c r="F111" s="63"/>
      <c r="G111" s="63"/>
      <c r="H111" s="63"/>
      <c r="I111" s="63"/>
      <c r="J111" s="63"/>
      <c r="K111" s="166"/>
    </row>
    <row r="112" ht="13.5" thickBot="1"/>
    <row r="113" spans="1:11" ht="15.75">
      <c r="A113" s="137" t="s">
        <v>318</v>
      </c>
      <c r="B113" s="139"/>
      <c r="C113" s="139"/>
      <c r="D113" s="139"/>
      <c r="E113" s="139"/>
      <c r="F113" s="139"/>
      <c r="G113" s="139"/>
      <c r="H113" s="139"/>
      <c r="I113" s="139"/>
      <c r="J113" s="139"/>
      <c r="K113" s="140"/>
    </row>
    <row r="114" spans="1:11" ht="12.75">
      <c r="A114" s="60"/>
      <c r="B114" s="58"/>
      <c r="C114" s="58"/>
      <c r="D114" s="58"/>
      <c r="E114" s="58"/>
      <c r="F114" s="58"/>
      <c r="G114" s="58"/>
      <c r="H114" s="58"/>
      <c r="I114" s="58"/>
      <c r="J114" s="58"/>
      <c r="K114" s="141"/>
    </row>
    <row r="115" spans="1:11" ht="12.75">
      <c r="A115" s="234"/>
      <c r="B115" s="235"/>
      <c r="C115" s="235"/>
      <c r="D115" s="235"/>
      <c r="E115" s="235"/>
      <c r="F115" s="337" t="s">
        <v>34</v>
      </c>
      <c r="G115" s="338"/>
      <c r="H115" s="337" t="s">
        <v>15</v>
      </c>
      <c r="I115" s="338"/>
      <c r="J115" s="337" t="s">
        <v>37</v>
      </c>
      <c r="K115" s="352"/>
    </row>
    <row r="116" spans="1:11" ht="12.75">
      <c r="A116" s="234"/>
      <c r="B116" s="235"/>
      <c r="C116" s="235"/>
      <c r="D116" s="235"/>
      <c r="E116" s="235"/>
      <c r="F116" s="126" t="s">
        <v>35</v>
      </c>
      <c r="G116" s="126" t="s">
        <v>36</v>
      </c>
      <c r="H116" s="126" t="s">
        <v>35</v>
      </c>
      <c r="I116" s="125" t="s">
        <v>36</v>
      </c>
      <c r="J116" s="126" t="s">
        <v>35</v>
      </c>
      <c r="K116" s="127" t="s">
        <v>36</v>
      </c>
    </row>
    <row r="117" spans="1:11" ht="12.75">
      <c r="A117" s="60"/>
      <c r="B117" s="58" t="s">
        <v>321</v>
      </c>
      <c r="C117" s="58"/>
      <c r="D117" s="58"/>
      <c r="E117" s="58"/>
      <c r="F117" s="203">
        <v>19300</v>
      </c>
      <c r="G117" s="203">
        <v>19041</v>
      </c>
      <c r="H117" s="213">
        <v>86348815.45000005</v>
      </c>
      <c r="I117" s="213">
        <v>84555201.46000001</v>
      </c>
      <c r="J117" s="214">
        <v>0.286055331398739</v>
      </c>
      <c r="K117" s="216">
        <v>0.28406678793809487</v>
      </c>
    </row>
    <row r="118" spans="1:11" ht="12.75">
      <c r="A118" s="60"/>
      <c r="B118" s="58" t="s">
        <v>322</v>
      </c>
      <c r="C118" s="58"/>
      <c r="D118" s="58"/>
      <c r="E118" s="58"/>
      <c r="F118" s="203">
        <v>4201</v>
      </c>
      <c r="G118" s="203">
        <v>4113</v>
      </c>
      <c r="H118" s="213">
        <v>34347230.69</v>
      </c>
      <c r="I118" s="213">
        <v>33410977.86</v>
      </c>
      <c r="J118" s="214">
        <v>0.11378509834157642</v>
      </c>
      <c r="K118" s="216">
        <v>0.1122455981262232</v>
      </c>
    </row>
    <row r="119" spans="1:11" ht="12.75">
      <c r="A119" s="60"/>
      <c r="B119" s="58" t="s">
        <v>328</v>
      </c>
      <c r="C119" s="58"/>
      <c r="D119" s="58"/>
      <c r="E119" s="58"/>
      <c r="F119" s="203">
        <v>4316</v>
      </c>
      <c r="G119" s="203">
        <v>4265</v>
      </c>
      <c r="H119" s="213">
        <v>34871263.7</v>
      </c>
      <c r="I119" s="213">
        <v>34207639.83</v>
      </c>
      <c r="J119" s="214">
        <v>0.11552110868008802</v>
      </c>
      <c r="K119" s="216">
        <v>0.11492201782581309</v>
      </c>
    </row>
    <row r="120" spans="1:11" ht="12.75">
      <c r="A120" s="60"/>
      <c r="B120" s="58" t="s">
        <v>329</v>
      </c>
      <c r="C120" s="58"/>
      <c r="D120" s="58"/>
      <c r="E120" s="58"/>
      <c r="F120" s="203">
        <v>6891</v>
      </c>
      <c r="G120" s="203">
        <v>6829</v>
      </c>
      <c r="H120" s="213">
        <v>61553409.45</v>
      </c>
      <c r="I120" s="213">
        <v>61328677.55</v>
      </c>
      <c r="J120" s="214">
        <v>0.20391340456937346</v>
      </c>
      <c r="K120" s="216">
        <v>0.20603629509842866</v>
      </c>
    </row>
    <row r="121" spans="1:11" ht="12.75">
      <c r="A121" s="60"/>
      <c r="B121" s="58" t="s">
        <v>330</v>
      </c>
      <c r="C121" s="58"/>
      <c r="D121" s="58"/>
      <c r="E121" s="58"/>
      <c r="F121" s="203">
        <v>6533</v>
      </c>
      <c r="G121" s="203">
        <v>6481</v>
      </c>
      <c r="H121" s="213">
        <v>61407662.64</v>
      </c>
      <c r="I121" s="213">
        <v>61003399.19</v>
      </c>
      <c r="J121" s="214">
        <v>0.2034305762663147</v>
      </c>
      <c r="K121" s="216">
        <v>0.20494350864277008</v>
      </c>
    </row>
    <row r="122" spans="1:11" ht="12.75">
      <c r="A122" s="60"/>
      <c r="B122" s="58" t="s">
        <v>82</v>
      </c>
      <c r="C122" s="58"/>
      <c r="D122" s="58"/>
      <c r="E122" s="58"/>
      <c r="F122" s="217">
        <v>2419</v>
      </c>
      <c r="G122" s="217">
        <v>2394</v>
      </c>
      <c r="H122" s="218">
        <v>23332153.33</v>
      </c>
      <c r="I122" s="218">
        <v>23153686.47</v>
      </c>
      <c r="J122" s="219">
        <v>0.07729448074390856</v>
      </c>
      <c r="K122" s="220">
        <v>0.07778579236867003</v>
      </c>
    </row>
    <row r="123" spans="1:11" ht="12.75">
      <c r="A123" s="61"/>
      <c r="B123" s="26" t="s">
        <v>56</v>
      </c>
      <c r="C123" s="59"/>
      <c r="D123" s="59"/>
      <c r="E123" s="221"/>
      <c r="F123" s="222">
        <v>43660</v>
      </c>
      <c r="G123" s="222">
        <v>43123</v>
      </c>
      <c r="H123" s="223">
        <v>301860535.26</v>
      </c>
      <c r="I123" s="223">
        <v>297659582.36</v>
      </c>
      <c r="J123" s="224">
        <v>1.0000000000000002</v>
      </c>
      <c r="K123" s="225">
        <v>1</v>
      </c>
    </row>
    <row r="124" spans="1:11" ht="12.75">
      <c r="A124" s="23" t="s">
        <v>13</v>
      </c>
      <c r="B124" s="14"/>
      <c r="C124" s="14"/>
      <c r="D124" s="14"/>
      <c r="E124" s="14"/>
      <c r="F124" s="58"/>
      <c r="G124" s="58"/>
      <c r="H124" s="58"/>
      <c r="I124" s="58"/>
      <c r="J124" s="58"/>
      <c r="K124" s="141"/>
    </row>
    <row r="125" spans="1:11" ht="13.5" thickBot="1">
      <c r="A125" s="50" t="s">
        <v>14</v>
      </c>
      <c r="B125" s="63"/>
      <c r="C125" s="63"/>
      <c r="D125" s="63"/>
      <c r="E125" s="63"/>
      <c r="F125" s="207"/>
      <c r="G125" s="207"/>
      <c r="H125" s="207"/>
      <c r="I125" s="207"/>
      <c r="J125" s="207"/>
      <c r="K125" s="208"/>
    </row>
  </sheetData>
  <sheetProtection/>
  <mergeCells count="32">
    <mergeCell ref="J52:K52"/>
    <mergeCell ref="F86:G86"/>
    <mergeCell ref="H86:I86"/>
    <mergeCell ref="J86:K86"/>
    <mergeCell ref="F67:G67"/>
    <mergeCell ref="H67:I67"/>
    <mergeCell ref="J67:K67"/>
    <mergeCell ref="H52:I52"/>
    <mergeCell ref="L5:N7"/>
    <mergeCell ref="I4:J6"/>
    <mergeCell ref="B4:C4"/>
    <mergeCell ref="B5:C5"/>
    <mergeCell ref="B6:C6"/>
    <mergeCell ref="D4:G4"/>
    <mergeCell ref="D5:G5"/>
    <mergeCell ref="D6:G6"/>
    <mergeCell ref="B7:C7"/>
    <mergeCell ref="B9:C9"/>
    <mergeCell ref="D7:G7"/>
    <mergeCell ref="D9:G9"/>
    <mergeCell ref="F52:G52"/>
    <mergeCell ref="E31:F31"/>
    <mergeCell ref="E32:F32"/>
    <mergeCell ref="E36:F36"/>
    <mergeCell ref="E37:F37"/>
    <mergeCell ref="E44:F44"/>
    <mergeCell ref="J115:K115"/>
    <mergeCell ref="F101:G101"/>
    <mergeCell ref="H101:I101"/>
    <mergeCell ref="J101:K101"/>
    <mergeCell ref="F115:G115"/>
    <mergeCell ref="H115:I115"/>
  </mergeCells>
  <hyperlinks>
    <hyperlink ref="D8" r:id="rId1" display="investorrelations@vsac.org"/>
    <hyperlink ref="D9" r:id="rId2" display="www.vsac.org"/>
  </hyperlinks>
  <printOptions/>
  <pageMargins left="0.5" right="0.5" top="0.5" bottom="0.5" header="0.5" footer="0.5"/>
  <pageSetup fitToHeight="3" horizontalDpi="600" verticalDpi="600" orientation="landscape" scale="75" r:id="rId3"/>
  <headerFooter alignWithMargins="0">
    <oddFooter>&amp;L&amp;"Arial,Bold"Vermont Student Assistance Corp.&amp;RPage &amp;P of &amp;N</oddFooter>
  </headerFooter>
  <rowBreaks count="2" manualBreakCount="2">
    <brk id="48" max="10" man="1"/>
    <brk id="8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03"/>
  <sheetViews>
    <sheetView showGridLines="0" zoomScale="85" zoomScaleNormal="85" zoomScalePageLayoutView="0" workbookViewId="0" topLeftCell="A1">
      <selection activeCell="O99" sqref="O99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9.8515625" style="0" customWidth="1"/>
    <col min="8" max="8" width="13.28125" style="0" customWidth="1"/>
    <col min="9" max="11" width="14.00390625" style="0" customWidth="1"/>
    <col min="12" max="12" width="16.00390625" style="0" customWidth="1"/>
    <col min="13" max="14" width="14.00390625" style="0" customWidth="1"/>
    <col min="15" max="15" width="15.28125" style="0" bestFit="1" customWidth="1"/>
    <col min="16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368"/>
      <c r="M2" s="368"/>
      <c r="R2" s="27"/>
      <c r="S2" s="27"/>
      <c r="T2" s="27"/>
    </row>
    <row r="3" spans="12:20" ht="13.5" thickBot="1">
      <c r="L3" s="368"/>
      <c r="M3" s="368"/>
      <c r="Q3" s="27"/>
      <c r="R3" s="27"/>
      <c r="S3" s="27"/>
      <c r="T3" s="27"/>
    </row>
    <row r="4" spans="2:20" ht="12.75">
      <c r="B4" s="374" t="s">
        <v>2</v>
      </c>
      <c r="C4" s="375"/>
      <c r="D4" s="375"/>
      <c r="E4" s="369">
        <v>40908</v>
      </c>
      <c r="F4" s="370"/>
      <c r="G4" s="371"/>
      <c r="L4" s="368"/>
      <c r="M4" s="368"/>
      <c r="Q4" s="27"/>
      <c r="R4" s="27"/>
      <c r="S4" s="27"/>
      <c r="T4" s="27"/>
    </row>
    <row r="5" spans="2:20" ht="13.5" thickBot="1">
      <c r="B5" s="376" t="s">
        <v>58</v>
      </c>
      <c r="C5" s="377"/>
      <c r="D5" s="377"/>
      <c r="E5" s="372" t="s">
        <v>398</v>
      </c>
      <c r="F5" s="372"/>
      <c r="G5" s="373"/>
      <c r="Q5" s="27"/>
      <c r="R5" s="27"/>
      <c r="S5" s="27"/>
      <c r="T5" s="27"/>
    </row>
    <row r="6" ht="13.5" thickBot="1"/>
    <row r="7" spans="1:14" ht="15.75" thickBot="1">
      <c r="A7" s="28" t="s">
        <v>59</v>
      </c>
      <c r="B7" s="24"/>
      <c r="C7" s="24"/>
      <c r="D7" s="24"/>
      <c r="E7" s="24"/>
      <c r="F7" s="24"/>
      <c r="G7" s="24"/>
      <c r="H7" s="24"/>
      <c r="I7" s="3"/>
      <c r="J7" s="7"/>
      <c r="K7" s="7"/>
      <c r="L7" s="7"/>
      <c r="M7" s="7"/>
      <c r="N7" s="7"/>
    </row>
    <row r="8" spans="1:38" ht="15.75" thickBot="1">
      <c r="A8" s="30"/>
      <c r="B8" s="7"/>
      <c r="C8" s="7"/>
      <c r="D8" s="7"/>
      <c r="E8" s="7"/>
      <c r="F8" s="7"/>
      <c r="G8" s="7"/>
      <c r="H8" s="7"/>
      <c r="I8" s="7"/>
      <c r="J8" s="11"/>
      <c r="K8" s="11"/>
      <c r="L8" s="11"/>
      <c r="M8" s="11"/>
      <c r="N8" s="11"/>
      <c r="O8" s="7"/>
      <c r="P8" s="7"/>
      <c r="R8" s="9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</row>
    <row r="9" spans="1:38" ht="6" customHeight="1">
      <c r="A9" s="34"/>
      <c r="B9" s="8"/>
      <c r="C9" s="8"/>
      <c r="D9" s="8"/>
      <c r="E9" s="8"/>
      <c r="F9" s="8"/>
      <c r="G9" s="8"/>
      <c r="H9" s="2"/>
      <c r="J9" s="34"/>
      <c r="K9" s="8"/>
      <c r="L9" s="8"/>
      <c r="M9" s="8"/>
      <c r="N9" s="2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</row>
    <row r="10" spans="1:38" ht="12.75">
      <c r="A10" s="35" t="s">
        <v>61</v>
      </c>
      <c r="B10" s="7"/>
      <c r="C10" s="7"/>
      <c r="D10" s="7"/>
      <c r="E10" s="7"/>
      <c r="F10" s="7"/>
      <c r="G10" s="7"/>
      <c r="H10" s="84">
        <v>40908</v>
      </c>
      <c r="J10" s="35" t="s">
        <v>375</v>
      </c>
      <c r="K10" s="7"/>
      <c r="L10" s="7"/>
      <c r="M10" s="7"/>
      <c r="N10" s="84">
        <v>40908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</row>
    <row r="11" spans="1:38" ht="12.75">
      <c r="A11" s="35"/>
      <c r="B11" s="7"/>
      <c r="C11" s="7"/>
      <c r="D11" s="7"/>
      <c r="E11" s="7"/>
      <c r="F11" s="7"/>
      <c r="G11" s="7"/>
      <c r="H11" s="36"/>
      <c r="J11" s="35"/>
      <c r="K11" s="7"/>
      <c r="L11" s="7"/>
      <c r="M11" s="7"/>
      <c r="N11" s="36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</row>
    <row r="12" spans="1:38" ht="12.75">
      <c r="A12" s="35"/>
      <c r="B12" s="7"/>
      <c r="C12" s="9" t="s">
        <v>238</v>
      </c>
      <c r="D12" s="7"/>
      <c r="E12" s="7"/>
      <c r="F12" s="7"/>
      <c r="G12" s="7"/>
      <c r="H12" s="94">
        <v>146242319.24</v>
      </c>
      <c r="J12" s="3" t="s">
        <v>247</v>
      </c>
      <c r="K12" s="7"/>
      <c r="L12" s="7"/>
      <c r="M12" s="7"/>
      <c r="N12" s="94">
        <v>61200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</row>
    <row r="13" spans="1:38" ht="12.75">
      <c r="A13" s="3"/>
      <c r="B13" s="7" t="s">
        <v>62</v>
      </c>
      <c r="C13" s="7"/>
      <c r="D13" s="7"/>
      <c r="E13" s="7"/>
      <c r="F13" s="7"/>
      <c r="G13" s="7"/>
      <c r="H13" s="94">
        <v>45962675.2397</v>
      </c>
      <c r="J13" s="3" t="s">
        <v>248</v>
      </c>
      <c r="K13" s="7"/>
      <c r="L13" s="7"/>
      <c r="M13" s="7"/>
      <c r="N13" s="94">
        <v>157620.69</v>
      </c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</row>
    <row r="14" spans="1:38" ht="12.75">
      <c r="A14" s="3"/>
      <c r="B14" s="7" t="s">
        <v>64</v>
      </c>
      <c r="C14" s="7"/>
      <c r="D14" s="7"/>
      <c r="E14" s="7"/>
      <c r="F14" s="7"/>
      <c r="G14" s="7"/>
      <c r="H14" s="94">
        <v>199983.61860000002</v>
      </c>
      <c r="J14" s="3" t="s">
        <v>250</v>
      </c>
      <c r="K14" s="7"/>
      <c r="L14" s="7"/>
      <c r="M14" s="7"/>
      <c r="N14" s="94">
        <v>0</v>
      </c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</row>
    <row r="15" spans="1:38" ht="12.75">
      <c r="A15" s="3"/>
      <c r="B15" s="7" t="s">
        <v>25</v>
      </c>
      <c r="C15" s="7"/>
      <c r="D15" s="7"/>
      <c r="E15" s="7"/>
      <c r="F15" s="7"/>
      <c r="G15" s="7"/>
      <c r="H15" s="94">
        <v>7370000</v>
      </c>
      <c r="J15" s="41" t="s">
        <v>251</v>
      </c>
      <c r="K15" s="7"/>
      <c r="L15" s="7"/>
      <c r="M15" s="7"/>
      <c r="N15" s="94">
        <v>1792827.5</v>
      </c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</row>
    <row r="16" spans="1:38" ht="12.75">
      <c r="A16" s="3"/>
      <c r="B16" s="7"/>
      <c r="C16" s="7" t="s">
        <v>66</v>
      </c>
      <c r="D16" s="7"/>
      <c r="E16" s="7"/>
      <c r="F16" s="7"/>
      <c r="G16" s="7"/>
      <c r="H16" s="94">
        <v>0</v>
      </c>
      <c r="J16" s="41" t="s">
        <v>252</v>
      </c>
      <c r="K16" s="7"/>
      <c r="L16" s="7"/>
      <c r="M16" s="7"/>
      <c r="N16" s="94">
        <v>0</v>
      </c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</row>
    <row r="17" spans="1:38" ht="12.75">
      <c r="A17" s="3"/>
      <c r="B17" s="7"/>
      <c r="C17" s="7"/>
      <c r="D17" s="7"/>
      <c r="E17" s="7"/>
      <c r="F17" s="7"/>
      <c r="G17" s="7"/>
      <c r="H17" s="94"/>
      <c r="J17" s="3" t="s">
        <v>246</v>
      </c>
      <c r="K17" s="7"/>
      <c r="L17" s="7"/>
      <c r="M17" s="7"/>
      <c r="N17" s="94">
        <v>2910721.1705</v>
      </c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</row>
    <row r="18" spans="1:38" ht="12.75">
      <c r="A18" s="3"/>
      <c r="B18" s="7" t="s">
        <v>69</v>
      </c>
      <c r="C18" s="7"/>
      <c r="D18" s="7"/>
      <c r="E18" s="7"/>
      <c r="F18" s="7"/>
      <c r="G18" s="7"/>
      <c r="H18" s="94">
        <v>5295205.43</v>
      </c>
      <c r="J18" s="3" t="s">
        <v>249</v>
      </c>
      <c r="K18" s="7"/>
      <c r="L18" s="7"/>
      <c r="M18" s="7"/>
      <c r="N18" s="99">
        <v>0</v>
      </c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</row>
    <row r="19" spans="1:38" ht="13.5" thickBot="1">
      <c r="A19" s="3"/>
      <c r="B19" s="7" t="s">
        <v>70</v>
      </c>
      <c r="C19" s="7"/>
      <c r="D19" s="7"/>
      <c r="E19" s="7"/>
      <c r="F19" s="7"/>
      <c r="G19" s="7"/>
      <c r="H19" s="94">
        <v>0</v>
      </c>
      <c r="J19" s="3"/>
      <c r="K19" s="9" t="s">
        <v>235</v>
      </c>
      <c r="L19" s="7"/>
      <c r="M19" s="7"/>
      <c r="N19" s="95">
        <v>4922369.3605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</row>
    <row r="20" spans="1:38" ht="13.5" thickTop="1">
      <c r="A20" s="3"/>
      <c r="B20" s="7" t="s">
        <v>72</v>
      </c>
      <c r="C20" s="7"/>
      <c r="D20" s="7"/>
      <c r="E20" s="7"/>
      <c r="F20" s="7"/>
      <c r="G20" s="7"/>
      <c r="H20" s="94">
        <v>34826.169299999994</v>
      </c>
      <c r="J20" s="15"/>
      <c r="K20" s="17"/>
      <c r="L20" s="17"/>
      <c r="M20" s="17"/>
      <c r="N20" s="18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</row>
    <row r="21" spans="1:38" ht="13.5" thickBot="1">
      <c r="A21" s="3"/>
      <c r="B21" s="7" t="s">
        <v>73</v>
      </c>
      <c r="C21" s="7"/>
      <c r="D21" s="7"/>
      <c r="E21" s="7"/>
      <c r="F21" s="7"/>
      <c r="G21" s="7"/>
      <c r="H21" s="94">
        <v>0</v>
      </c>
      <c r="J21" s="22"/>
      <c r="K21" s="10"/>
      <c r="L21" s="10"/>
      <c r="M21" s="10"/>
      <c r="N21" s="6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</row>
    <row r="22" spans="1:38" ht="12.75">
      <c r="A22" s="3"/>
      <c r="B22" s="7" t="s">
        <v>74</v>
      </c>
      <c r="C22" s="7"/>
      <c r="D22" s="7"/>
      <c r="E22" s="7"/>
      <c r="F22" s="7"/>
      <c r="G22" s="7"/>
      <c r="H22" s="94">
        <v>0</v>
      </c>
      <c r="J22" s="46"/>
      <c r="K22" s="46"/>
      <c r="L22" s="46"/>
      <c r="M22" s="46"/>
      <c r="N22" s="46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</row>
    <row r="23" spans="1:38" ht="12.75">
      <c r="A23" s="3"/>
      <c r="B23" s="7" t="s">
        <v>258</v>
      </c>
      <c r="C23" s="7"/>
      <c r="D23" s="7"/>
      <c r="E23" s="7"/>
      <c r="F23" s="7"/>
      <c r="G23" s="7"/>
      <c r="H23" s="94">
        <v>-2353078.8295</v>
      </c>
      <c r="R23" s="7"/>
      <c r="S23" s="7"/>
      <c r="T23" s="9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</row>
    <row r="24" spans="1:38" ht="12.75">
      <c r="A24" s="3"/>
      <c r="B24" s="7" t="s">
        <v>259</v>
      </c>
      <c r="C24" s="7"/>
      <c r="D24" s="7"/>
      <c r="E24" s="7"/>
      <c r="F24" s="7"/>
      <c r="G24" s="7"/>
      <c r="H24" s="94">
        <v>-2795248.8199</v>
      </c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</row>
    <row r="25" spans="1:38" ht="12.75">
      <c r="A25" s="3"/>
      <c r="B25" s="11" t="s">
        <v>256</v>
      </c>
      <c r="C25" s="7"/>
      <c r="D25" s="7"/>
      <c r="E25" s="7"/>
      <c r="F25" s="7"/>
      <c r="G25" s="7"/>
      <c r="H25" s="94">
        <v>0</v>
      </c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</row>
    <row r="26" spans="1:38" ht="12.75">
      <c r="A26" s="3"/>
      <c r="B26" s="7"/>
      <c r="C26" s="7"/>
      <c r="D26" s="7"/>
      <c r="E26" s="7"/>
      <c r="F26" s="7"/>
      <c r="G26" s="7"/>
      <c r="H26" s="94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</row>
    <row r="27" spans="1:38" ht="12.75">
      <c r="A27" s="3"/>
      <c r="B27" s="7"/>
      <c r="C27" s="7"/>
      <c r="D27" s="7"/>
      <c r="E27" s="7"/>
      <c r="F27" s="7"/>
      <c r="G27" s="7"/>
      <c r="H27" s="94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</row>
    <row r="28" spans="1:8" ht="12.75">
      <c r="A28" s="3"/>
      <c r="B28" s="7"/>
      <c r="C28" s="7"/>
      <c r="D28" s="7"/>
      <c r="E28" s="7"/>
      <c r="F28" s="7"/>
      <c r="G28" s="7"/>
      <c r="H28" s="94"/>
    </row>
    <row r="29" spans="1:8" ht="12.75">
      <c r="A29" s="3"/>
      <c r="B29" s="7"/>
      <c r="C29" s="7"/>
      <c r="D29" s="7"/>
      <c r="E29" s="7"/>
      <c r="F29" s="7"/>
      <c r="G29" s="7"/>
      <c r="H29" s="94"/>
    </row>
    <row r="30" spans="1:8" ht="12.75">
      <c r="A30" s="3"/>
      <c r="B30" s="7"/>
      <c r="C30" s="7"/>
      <c r="D30" s="7"/>
      <c r="E30" s="7"/>
      <c r="F30" s="7"/>
      <c r="G30" s="7"/>
      <c r="H30" s="94"/>
    </row>
    <row r="31" spans="1:8" ht="12.75">
      <c r="A31" s="3"/>
      <c r="B31" s="7"/>
      <c r="C31" s="7"/>
      <c r="D31" s="7"/>
      <c r="E31" s="7"/>
      <c r="F31" s="7"/>
      <c r="G31" s="7"/>
      <c r="H31" s="94"/>
    </row>
    <row r="32" spans="1:8" ht="13.5" thickBot="1">
      <c r="A32" s="3"/>
      <c r="B32" s="7"/>
      <c r="C32" s="9" t="s">
        <v>75</v>
      </c>
      <c r="D32" s="7"/>
      <c r="E32" s="7"/>
      <c r="F32" s="7"/>
      <c r="G32" s="7"/>
      <c r="H32" s="95">
        <v>199956682.0482</v>
      </c>
    </row>
    <row r="33" spans="1:8" ht="13.5" thickTop="1">
      <c r="A33" s="15"/>
      <c r="B33" s="17"/>
      <c r="C33" s="64"/>
      <c r="D33" s="17"/>
      <c r="E33" s="17"/>
      <c r="F33" s="17"/>
      <c r="G33" s="17"/>
      <c r="H33" s="18"/>
    </row>
    <row r="34" spans="1:14" s="19" customFormat="1" ht="12.75">
      <c r="A34" s="13" t="s">
        <v>239</v>
      </c>
      <c r="B34" s="20"/>
      <c r="C34" s="38"/>
      <c r="D34" s="20"/>
      <c r="E34" s="20"/>
      <c r="F34" s="20"/>
      <c r="G34" s="20"/>
      <c r="H34" s="21"/>
      <c r="J34"/>
      <c r="K34"/>
      <c r="L34"/>
      <c r="M34"/>
      <c r="N34"/>
    </row>
    <row r="35" spans="1:14" s="19" customFormat="1" ht="13.5" thickBot="1">
      <c r="A35" s="22" t="s">
        <v>14</v>
      </c>
      <c r="B35" s="39"/>
      <c r="C35" s="39"/>
      <c r="D35" s="39"/>
      <c r="E35" s="39"/>
      <c r="F35" s="39"/>
      <c r="G35" s="39"/>
      <c r="H35" s="40"/>
      <c r="J35"/>
      <c r="K35"/>
      <c r="L35"/>
      <c r="M35"/>
      <c r="N35"/>
    </row>
    <row r="36" ht="13.5" thickBot="1"/>
    <row r="37" spans="1:14" ht="15.75" thickBot="1">
      <c r="A37" s="28" t="s">
        <v>76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9"/>
    </row>
    <row r="38" spans="1:14" ht="15.75" thickBot="1">
      <c r="A38" s="30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6" customHeight="1">
      <c r="A39" s="34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2"/>
    </row>
    <row r="40" spans="1:14" ht="12.75">
      <c r="A40" s="35" t="s">
        <v>77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44" t="s">
        <v>78</v>
      </c>
      <c r="M40" s="17"/>
      <c r="N40" s="45" t="s">
        <v>79</v>
      </c>
    </row>
    <row r="41" spans="1:14" ht="6.75" customHeight="1">
      <c r="A41" s="3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4"/>
    </row>
    <row r="42" spans="1:14" ht="12.75">
      <c r="A42" s="3"/>
      <c r="B42" s="9" t="s">
        <v>75</v>
      </c>
      <c r="C42" s="7"/>
      <c r="D42" s="7"/>
      <c r="E42" s="7"/>
      <c r="F42" s="7"/>
      <c r="G42" s="7"/>
      <c r="H42" s="7"/>
      <c r="I42" s="7"/>
      <c r="J42" s="7"/>
      <c r="K42" s="7"/>
      <c r="L42" s="96"/>
      <c r="M42" s="96"/>
      <c r="N42" s="94">
        <v>199956682.0482</v>
      </c>
    </row>
    <row r="43" spans="1:14" ht="12.75">
      <c r="A43" s="3"/>
      <c r="B43" s="7"/>
      <c r="C43" s="7"/>
      <c r="D43" s="7"/>
      <c r="E43" s="7"/>
      <c r="F43" s="7"/>
      <c r="G43" s="7"/>
      <c r="H43" s="7"/>
      <c r="I43" s="7"/>
      <c r="J43" s="7"/>
      <c r="K43" s="7"/>
      <c r="L43" s="96"/>
      <c r="M43" s="96"/>
      <c r="N43" s="94"/>
    </row>
    <row r="44" spans="1:14" ht="12.75">
      <c r="A44" s="3"/>
      <c r="B44" s="9" t="s">
        <v>232</v>
      </c>
      <c r="C44" s="7"/>
      <c r="D44" s="7"/>
      <c r="E44" s="7"/>
      <c r="F44" s="7"/>
      <c r="G44" s="7"/>
      <c r="H44" s="7"/>
      <c r="I44" s="7"/>
      <c r="J44" s="7"/>
      <c r="K44" s="7"/>
      <c r="L44" s="96">
        <v>1792827.5</v>
      </c>
      <c r="M44" s="96"/>
      <c r="N44" s="94">
        <v>198163854.5482</v>
      </c>
    </row>
    <row r="45" spans="1:14" ht="12.75">
      <c r="A45" s="3"/>
      <c r="B45" s="7"/>
      <c r="C45" s="7"/>
      <c r="D45" s="7"/>
      <c r="E45" s="7"/>
      <c r="F45" s="7"/>
      <c r="G45" s="7"/>
      <c r="H45" s="7"/>
      <c r="I45" s="7"/>
      <c r="J45" s="7"/>
      <c r="K45" s="7"/>
      <c r="L45" s="96"/>
      <c r="M45" s="96"/>
      <c r="N45" s="94"/>
    </row>
    <row r="46" spans="1:14" ht="12.75">
      <c r="A46" s="3"/>
      <c r="B46" s="9" t="s">
        <v>233</v>
      </c>
      <c r="C46" s="7"/>
      <c r="D46" s="7"/>
      <c r="E46" s="7"/>
      <c r="F46" s="7"/>
      <c r="G46" s="7"/>
      <c r="H46" s="7"/>
      <c r="I46" s="7"/>
      <c r="J46" s="7"/>
      <c r="K46" s="7"/>
      <c r="L46" s="96"/>
      <c r="M46" s="96"/>
      <c r="N46" s="94"/>
    </row>
    <row r="47" spans="1:14" ht="12.75">
      <c r="A47" s="3"/>
      <c r="B47" s="7"/>
      <c r="C47" s="7" t="s">
        <v>90</v>
      </c>
      <c r="D47" s="7"/>
      <c r="E47" s="7"/>
      <c r="F47" s="7"/>
      <c r="G47" s="7"/>
      <c r="H47" s="7"/>
      <c r="I47" s="7"/>
      <c r="J47" s="7"/>
      <c r="K47" s="7"/>
      <c r="L47" s="96">
        <v>64654.59</v>
      </c>
      <c r="M47" s="96"/>
      <c r="N47" s="94"/>
    </row>
    <row r="48" spans="1:14" ht="12.75">
      <c r="A48" s="3"/>
      <c r="B48" s="7"/>
      <c r="C48" s="7" t="s">
        <v>92</v>
      </c>
      <c r="D48" s="7"/>
      <c r="E48" s="7"/>
      <c r="F48" s="7"/>
      <c r="G48" s="7"/>
      <c r="H48" s="7"/>
      <c r="I48" s="7"/>
      <c r="J48" s="7"/>
      <c r="K48" s="7"/>
      <c r="L48" s="96">
        <v>62037.04</v>
      </c>
      <c r="M48" s="96"/>
      <c r="N48" s="94"/>
    </row>
    <row r="49" spans="1:14" ht="12.75">
      <c r="A49" s="3"/>
      <c r="B49" s="7"/>
      <c r="C49" s="7" t="s">
        <v>93</v>
      </c>
      <c r="D49" s="7"/>
      <c r="E49" s="7"/>
      <c r="F49" s="7"/>
      <c r="G49" s="7"/>
      <c r="H49" s="7"/>
      <c r="I49" s="7"/>
      <c r="J49" s="7"/>
      <c r="K49" s="7"/>
      <c r="L49" s="96">
        <v>71644.93</v>
      </c>
      <c r="M49" s="96"/>
      <c r="N49" s="94"/>
    </row>
    <row r="50" spans="1:14" ht="12.75">
      <c r="A50" s="3"/>
      <c r="B50" s="7"/>
      <c r="C50" s="7" t="s">
        <v>94</v>
      </c>
      <c r="D50" s="7"/>
      <c r="E50" s="7"/>
      <c r="F50" s="7"/>
      <c r="G50" s="7"/>
      <c r="H50" s="7"/>
      <c r="I50" s="7"/>
      <c r="J50" s="7"/>
      <c r="K50" s="7"/>
      <c r="L50" s="96">
        <v>67465.64</v>
      </c>
      <c r="M50" s="96"/>
      <c r="N50" s="94"/>
    </row>
    <row r="51" spans="1:14" ht="12.75">
      <c r="A51" s="3"/>
      <c r="B51" s="7"/>
      <c r="C51" s="7" t="s">
        <v>95</v>
      </c>
      <c r="D51" s="7"/>
      <c r="E51" s="7"/>
      <c r="F51" s="7"/>
      <c r="G51" s="7"/>
      <c r="H51" s="7"/>
      <c r="I51" s="7"/>
      <c r="J51" s="7"/>
      <c r="K51" s="7"/>
      <c r="L51" s="96">
        <v>73097.27</v>
      </c>
      <c r="M51" s="96"/>
      <c r="N51" s="94"/>
    </row>
    <row r="52" spans="1:14" ht="12.75">
      <c r="A52" s="3"/>
      <c r="B52" s="7"/>
      <c r="C52" s="7" t="s">
        <v>96</v>
      </c>
      <c r="D52" s="7"/>
      <c r="E52" s="7"/>
      <c r="F52" s="7"/>
      <c r="G52" s="7"/>
      <c r="H52" s="7"/>
      <c r="I52" s="7"/>
      <c r="J52" s="7"/>
      <c r="K52" s="7"/>
      <c r="L52" s="96">
        <v>72000</v>
      </c>
      <c r="M52" s="96"/>
      <c r="N52" s="94"/>
    </row>
    <row r="53" spans="1:14" ht="12.75">
      <c r="A53" s="3"/>
      <c r="B53" s="7"/>
      <c r="C53" s="7" t="s">
        <v>97</v>
      </c>
      <c r="D53" s="7"/>
      <c r="E53" s="7"/>
      <c r="F53" s="7"/>
      <c r="G53" s="7"/>
      <c r="H53" s="7"/>
      <c r="I53" s="7"/>
      <c r="J53" s="7"/>
      <c r="K53" s="7"/>
      <c r="L53" s="96">
        <v>92993.94</v>
      </c>
      <c r="M53" s="96"/>
      <c r="N53" s="94"/>
    </row>
    <row r="54" spans="1:14" ht="12.75">
      <c r="A54" s="3"/>
      <c r="B54" s="7"/>
      <c r="C54" s="7" t="s">
        <v>98</v>
      </c>
      <c r="D54" s="7"/>
      <c r="E54" s="7"/>
      <c r="F54" s="7"/>
      <c r="G54" s="7"/>
      <c r="H54" s="7"/>
      <c r="I54" s="7"/>
      <c r="J54" s="7"/>
      <c r="K54" s="7"/>
      <c r="L54" s="96">
        <v>95335.6</v>
      </c>
      <c r="M54" s="96"/>
      <c r="N54" s="94"/>
    </row>
    <row r="55" spans="1:14" ht="12.75">
      <c r="A55" s="3"/>
      <c r="B55" s="7"/>
      <c r="C55" s="7" t="s">
        <v>99</v>
      </c>
      <c r="D55" s="7"/>
      <c r="E55" s="7"/>
      <c r="F55" s="7"/>
      <c r="G55" s="7"/>
      <c r="H55" s="7"/>
      <c r="I55" s="7"/>
      <c r="J55" s="7"/>
      <c r="K55" s="7"/>
      <c r="L55" s="96">
        <v>97928.68</v>
      </c>
      <c r="M55" s="96"/>
      <c r="N55" s="94"/>
    </row>
    <row r="56" spans="1:14" ht="12.75">
      <c r="A56" s="3"/>
      <c r="B56" s="7"/>
      <c r="C56" s="7" t="s">
        <v>101</v>
      </c>
      <c r="D56" s="7"/>
      <c r="E56" s="7"/>
      <c r="F56" s="7"/>
      <c r="G56" s="7"/>
      <c r="H56" s="7"/>
      <c r="I56" s="7"/>
      <c r="J56" s="7"/>
      <c r="K56" s="7"/>
      <c r="L56" s="96">
        <v>107725.37</v>
      </c>
      <c r="M56" s="96"/>
      <c r="N56" s="94"/>
    </row>
    <row r="57" spans="1:14" ht="12.75">
      <c r="A57" s="3"/>
      <c r="B57" s="7"/>
      <c r="C57" s="7" t="s">
        <v>102</v>
      </c>
      <c r="D57" s="7"/>
      <c r="E57" s="7"/>
      <c r="F57" s="7"/>
      <c r="G57" s="7"/>
      <c r="H57" s="7"/>
      <c r="I57" s="7"/>
      <c r="J57" s="7"/>
      <c r="K57" s="7"/>
      <c r="L57" s="96">
        <v>104813.17</v>
      </c>
      <c r="M57" s="96"/>
      <c r="N57" s="94"/>
    </row>
    <row r="58" spans="1:14" ht="12.75">
      <c r="A58" s="3"/>
      <c r="B58" s="7"/>
      <c r="C58" s="7" t="s">
        <v>103</v>
      </c>
      <c r="D58" s="7"/>
      <c r="E58" s="7"/>
      <c r="F58" s="7"/>
      <c r="G58" s="7"/>
      <c r="H58" s="7"/>
      <c r="I58" s="7"/>
      <c r="J58" s="7"/>
      <c r="K58" s="7"/>
      <c r="L58" s="96">
        <v>78277.85</v>
      </c>
      <c r="M58" s="96"/>
      <c r="N58" s="94"/>
    </row>
    <row r="59" spans="1:14" ht="12.75">
      <c r="A59" s="3"/>
      <c r="B59" s="7"/>
      <c r="C59" s="7" t="s">
        <v>104</v>
      </c>
      <c r="D59" s="7"/>
      <c r="E59" s="7"/>
      <c r="F59" s="7"/>
      <c r="G59" s="7"/>
      <c r="H59" s="7"/>
      <c r="I59" s="7"/>
      <c r="J59" s="7"/>
      <c r="K59" s="7"/>
      <c r="L59" s="98">
        <v>75516.99</v>
      </c>
      <c r="M59" s="96"/>
      <c r="N59" s="94"/>
    </row>
    <row r="60" spans="1:14" ht="12.75">
      <c r="A60" s="3"/>
      <c r="B60" s="7"/>
      <c r="C60" s="7" t="s">
        <v>105</v>
      </c>
      <c r="D60" s="7"/>
      <c r="E60" s="7"/>
      <c r="F60" s="7"/>
      <c r="G60" s="7"/>
      <c r="H60" s="7"/>
      <c r="I60" s="7"/>
      <c r="J60" s="7"/>
      <c r="K60" s="7"/>
      <c r="L60" s="98">
        <v>79546.61</v>
      </c>
      <c r="M60" s="96"/>
      <c r="N60" s="94"/>
    </row>
    <row r="61" spans="1:14" ht="12.75">
      <c r="A61" s="3"/>
      <c r="B61" s="7"/>
      <c r="C61" s="7" t="s">
        <v>106</v>
      </c>
      <c r="D61" s="7"/>
      <c r="E61" s="7"/>
      <c r="F61" s="7"/>
      <c r="G61" s="7"/>
      <c r="H61" s="7"/>
      <c r="I61" s="7"/>
      <c r="J61" s="7"/>
      <c r="K61" s="7"/>
      <c r="L61" s="98">
        <v>0</v>
      </c>
      <c r="M61" s="96"/>
      <c r="N61" s="94"/>
    </row>
    <row r="62" spans="1:14" ht="12.75">
      <c r="A62" s="3"/>
      <c r="B62" s="7"/>
      <c r="C62" s="7" t="s">
        <v>107</v>
      </c>
      <c r="D62" s="7"/>
      <c r="E62" s="7"/>
      <c r="F62" s="7"/>
      <c r="G62" s="7"/>
      <c r="H62" s="7"/>
      <c r="I62" s="7"/>
      <c r="J62" s="7"/>
      <c r="K62" s="7"/>
      <c r="L62" s="98">
        <v>0</v>
      </c>
      <c r="M62" s="96"/>
      <c r="N62" s="94"/>
    </row>
    <row r="63" spans="1:14" ht="12.75">
      <c r="A63" s="3"/>
      <c r="B63" s="7"/>
      <c r="C63" s="7" t="s">
        <v>108</v>
      </c>
      <c r="D63" s="7"/>
      <c r="E63" s="7"/>
      <c r="F63" s="7"/>
      <c r="G63" s="7"/>
      <c r="H63" s="7"/>
      <c r="I63" s="7"/>
      <c r="J63" s="7"/>
      <c r="K63" s="7"/>
      <c r="L63" s="98">
        <v>69415.25</v>
      </c>
      <c r="M63" s="96"/>
      <c r="N63" s="94"/>
    </row>
    <row r="64" spans="1:14" ht="12.75">
      <c r="A64" s="3"/>
      <c r="B64" s="7"/>
      <c r="C64" s="7" t="s">
        <v>109</v>
      </c>
      <c r="D64" s="7"/>
      <c r="E64" s="7"/>
      <c r="F64" s="7"/>
      <c r="G64" s="7"/>
      <c r="H64" s="7"/>
      <c r="I64" s="7"/>
      <c r="J64" s="7"/>
      <c r="K64" s="7"/>
      <c r="L64" s="98">
        <v>30405.0999</v>
      </c>
      <c r="M64" s="96"/>
      <c r="N64" s="94"/>
    </row>
    <row r="65" spans="1:14" ht="12.75">
      <c r="A65" s="3"/>
      <c r="B65" s="7"/>
      <c r="C65" s="7" t="s">
        <v>110</v>
      </c>
      <c r="D65" s="7"/>
      <c r="E65" s="7"/>
      <c r="F65" s="7"/>
      <c r="G65" s="7"/>
      <c r="H65" s="7"/>
      <c r="I65" s="7"/>
      <c r="J65" s="7"/>
      <c r="K65" s="7"/>
      <c r="L65" s="98">
        <v>118006.83</v>
      </c>
      <c r="M65" s="96"/>
      <c r="N65" s="94"/>
    </row>
    <row r="66" spans="1:14" ht="12.75">
      <c r="A66" s="3"/>
      <c r="B66" s="7"/>
      <c r="C66" s="7" t="s">
        <v>111</v>
      </c>
      <c r="D66" s="7"/>
      <c r="E66" s="7"/>
      <c r="F66" s="7"/>
      <c r="G66" s="7"/>
      <c r="H66" s="7"/>
      <c r="I66" s="7"/>
      <c r="J66" s="7"/>
      <c r="K66" s="7"/>
      <c r="L66" s="98">
        <v>116752.25</v>
      </c>
      <c r="M66" s="96"/>
      <c r="N66" s="94"/>
    </row>
    <row r="67" spans="1:14" ht="12.75">
      <c r="A67" s="3"/>
      <c r="B67" s="7"/>
      <c r="C67" s="7" t="s">
        <v>112</v>
      </c>
      <c r="D67" s="7"/>
      <c r="E67" s="7"/>
      <c r="F67" s="7"/>
      <c r="G67" s="7"/>
      <c r="H67" s="7"/>
      <c r="I67" s="7"/>
      <c r="J67" s="7"/>
      <c r="K67" s="7"/>
      <c r="L67" s="98">
        <v>74141.52</v>
      </c>
      <c r="M67" s="96"/>
      <c r="N67" s="94"/>
    </row>
    <row r="68" spans="1:14" ht="12.75">
      <c r="A68" s="3"/>
      <c r="B68" s="7"/>
      <c r="C68" s="7" t="s">
        <v>243</v>
      </c>
      <c r="D68" s="7"/>
      <c r="E68" s="7"/>
      <c r="F68" s="7"/>
      <c r="G68" s="7"/>
      <c r="H68" s="7"/>
      <c r="I68" s="7"/>
      <c r="J68" s="7"/>
      <c r="K68" s="7"/>
      <c r="L68" s="96">
        <v>71643.85</v>
      </c>
      <c r="M68" s="96"/>
      <c r="N68" s="94"/>
    </row>
    <row r="69" spans="1:14" ht="12.75">
      <c r="A69" s="3"/>
      <c r="B69" s="7"/>
      <c r="C69" s="7" t="s">
        <v>114</v>
      </c>
      <c r="D69" s="7"/>
      <c r="E69" s="7"/>
      <c r="F69" s="7"/>
      <c r="G69" s="7"/>
      <c r="H69" s="7"/>
      <c r="I69" s="7"/>
      <c r="J69" s="7"/>
      <c r="K69" s="7"/>
      <c r="L69" s="96">
        <v>0</v>
      </c>
      <c r="M69" s="96"/>
      <c r="N69" s="94"/>
    </row>
    <row r="70" spans="1:14" ht="12.75">
      <c r="A70" s="3"/>
      <c r="B70" s="7"/>
      <c r="C70" s="7" t="s">
        <v>115</v>
      </c>
      <c r="D70" s="7"/>
      <c r="E70" s="7"/>
      <c r="F70" s="7"/>
      <c r="G70" s="7"/>
      <c r="H70" s="7"/>
      <c r="I70" s="7"/>
      <c r="J70" s="7"/>
      <c r="K70" s="7"/>
      <c r="L70" s="96">
        <v>143647.49</v>
      </c>
      <c r="M70" s="96"/>
      <c r="N70" s="94"/>
    </row>
    <row r="71" spans="1:14" ht="12.75">
      <c r="A71" s="3"/>
      <c r="B71" s="7"/>
      <c r="C71" s="7" t="s">
        <v>116</v>
      </c>
      <c r="D71" s="7"/>
      <c r="E71" s="7"/>
      <c r="F71" s="7"/>
      <c r="G71" s="7"/>
      <c r="H71" s="7"/>
      <c r="I71" s="7"/>
      <c r="J71" s="7"/>
      <c r="K71" s="7"/>
      <c r="L71" s="96">
        <v>156574.02</v>
      </c>
      <c r="M71" s="96"/>
      <c r="N71" s="94"/>
    </row>
    <row r="72" spans="1:14" ht="12.75">
      <c r="A72" s="3"/>
      <c r="B72" s="7"/>
      <c r="C72" s="7" t="s">
        <v>117</v>
      </c>
      <c r="D72" s="7"/>
      <c r="E72" s="7"/>
      <c r="F72" s="7"/>
      <c r="G72" s="7"/>
      <c r="H72" s="7"/>
      <c r="I72" s="7"/>
      <c r="J72" s="7"/>
      <c r="K72" s="7"/>
      <c r="L72" s="96">
        <v>155572.6</v>
      </c>
      <c r="M72" s="96"/>
      <c r="N72" s="94"/>
    </row>
    <row r="73" spans="1:14" ht="12.75">
      <c r="A73" s="3"/>
      <c r="B73" s="7"/>
      <c r="C73" s="7" t="s">
        <v>118</v>
      </c>
      <c r="D73" s="7"/>
      <c r="E73" s="7"/>
      <c r="F73" s="7"/>
      <c r="G73" s="7"/>
      <c r="H73" s="7"/>
      <c r="I73" s="7"/>
      <c r="J73" s="7"/>
      <c r="K73" s="7"/>
      <c r="L73" s="96">
        <v>60958.43</v>
      </c>
      <c r="M73" s="96"/>
      <c r="N73" s="94"/>
    </row>
    <row r="74" spans="1:14" ht="12.75">
      <c r="A74" s="3"/>
      <c r="B74" s="7"/>
      <c r="C74" s="7" t="s">
        <v>119</v>
      </c>
      <c r="D74" s="7"/>
      <c r="E74" s="7"/>
      <c r="F74" s="7"/>
      <c r="G74" s="7"/>
      <c r="H74" s="7"/>
      <c r="I74" s="7"/>
      <c r="J74" s="7"/>
      <c r="K74" s="7"/>
      <c r="L74" s="96">
        <v>147671.24</v>
      </c>
      <c r="M74" s="96"/>
      <c r="N74" s="94"/>
    </row>
    <row r="75" spans="1:14" ht="12.75">
      <c r="A75" s="3"/>
      <c r="B75" s="7"/>
      <c r="C75" s="7" t="s">
        <v>120</v>
      </c>
      <c r="D75" s="7"/>
      <c r="E75" s="7"/>
      <c r="F75" s="7"/>
      <c r="G75" s="7"/>
      <c r="H75" s="7"/>
      <c r="I75" s="7"/>
      <c r="J75" s="7"/>
      <c r="K75" s="7"/>
      <c r="L75" s="96">
        <v>108344.17</v>
      </c>
      <c r="M75" s="96"/>
      <c r="N75" s="94"/>
    </row>
    <row r="76" spans="1:14" ht="12.75">
      <c r="A76" s="3"/>
      <c r="B76" s="7"/>
      <c r="C76" s="7" t="s">
        <v>121</v>
      </c>
      <c r="D76" s="7"/>
      <c r="E76" s="7"/>
      <c r="F76" s="7"/>
      <c r="G76" s="7"/>
      <c r="H76" s="7"/>
      <c r="I76" s="7"/>
      <c r="J76" s="7"/>
      <c r="K76" s="7"/>
      <c r="L76" s="96">
        <v>115705.66</v>
      </c>
      <c r="M76" s="96"/>
      <c r="N76" s="94"/>
    </row>
    <row r="77" spans="1:14" ht="12.75">
      <c r="A77" s="3"/>
      <c r="B77" s="7"/>
      <c r="C77" s="7" t="s">
        <v>123</v>
      </c>
      <c r="D77" s="7"/>
      <c r="E77" s="7"/>
      <c r="F77" s="7"/>
      <c r="G77" s="7"/>
      <c r="H77" s="7"/>
      <c r="I77" s="7"/>
      <c r="J77" s="7"/>
      <c r="K77" s="7"/>
      <c r="L77" s="98">
        <v>0</v>
      </c>
      <c r="M77" s="96"/>
      <c r="N77" s="94"/>
    </row>
    <row r="78" spans="1:14" ht="12.75">
      <c r="A78" s="3"/>
      <c r="B78" s="7"/>
      <c r="C78" s="7" t="s">
        <v>122</v>
      </c>
      <c r="D78" s="7"/>
      <c r="E78" s="7"/>
      <c r="F78" s="7"/>
      <c r="G78" s="7"/>
      <c r="H78" s="7"/>
      <c r="I78" s="7"/>
      <c r="J78" s="7"/>
      <c r="K78" s="7"/>
      <c r="L78" s="96">
        <v>61401.43</v>
      </c>
      <c r="M78" s="96"/>
      <c r="N78" s="94"/>
    </row>
    <row r="79" spans="1:14" ht="12.75">
      <c r="A79" s="3"/>
      <c r="B79" s="7"/>
      <c r="C79" s="7" t="s">
        <v>124</v>
      </c>
      <c r="D79" s="7"/>
      <c r="E79" s="7"/>
      <c r="F79" s="7"/>
      <c r="G79" s="7"/>
      <c r="H79" s="7"/>
      <c r="I79" s="7"/>
      <c r="J79" s="7"/>
      <c r="K79" s="7"/>
      <c r="L79" s="98">
        <v>0</v>
      </c>
      <c r="M79" s="96"/>
      <c r="N79" s="94"/>
    </row>
    <row r="80" spans="1:14" ht="12.75">
      <c r="A80" s="3"/>
      <c r="B80" s="7"/>
      <c r="C80" s="7" t="s">
        <v>125</v>
      </c>
      <c r="D80" s="7"/>
      <c r="E80" s="7"/>
      <c r="F80" s="7"/>
      <c r="G80" s="7"/>
      <c r="H80" s="7"/>
      <c r="I80" s="7"/>
      <c r="J80" s="7"/>
      <c r="K80" s="7"/>
      <c r="L80" s="98">
        <v>0</v>
      </c>
      <c r="M80" s="96"/>
      <c r="N80" s="94"/>
    </row>
    <row r="81" spans="1:14" ht="12.75">
      <c r="A81" s="3"/>
      <c r="B81" s="7"/>
      <c r="C81" s="7" t="s">
        <v>126</v>
      </c>
      <c r="D81" s="7"/>
      <c r="E81" s="7"/>
      <c r="F81" s="7"/>
      <c r="G81" s="7"/>
      <c r="H81" s="7"/>
      <c r="I81" s="7"/>
      <c r="J81" s="7"/>
      <c r="K81" s="7"/>
      <c r="L81" s="96">
        <v>66429.09</v>
      </c>
      <c r="M81" s="96"/>
      <c r="N81" s="94"/>
    </row>
    <row r="82" spans="1:14" ht="12.75">
      <c r="A82" s="3"/>
      <c r="B82" s="7"/>
      <c r="C82" s="7" t="s">
        <v>127</v>
      </c>
      <c r="D82" s="7"/>
      <c r="E82" s="7"/>
      <c r="F82" s="7"/>
      <c r="G82" s="7"/>
      <c r="H82" s="7"/>
      <c r="I82" s="7"/>
      <c r="J82" s="7"/>
      <c r="K82" s="7"/>
      <c r="L82" s="96">
        <v>81696</v>
      </c>
      <c r="M82" s="96"/>
      <c r="N82" s="94"/>
    </row>
    <row r="83" spans="1:14" ht="12.75">
      <c r="A83" s="3"/>
      <c r="B83" s="7"/>
      <c r="C83" s="7" t="s">
        <v>128</v>
      </c>
      <c r="D83" s="7"/>
      <c r="E83" s="7"/>
      <c r="F83" s="7"/>
      <c r="G83" s="7"/>
      <c r="H83" s="7"/>
      <c r="I83" s="7"/>
      <c r="J83" s="7"/>
      <c r="K83" s="7"/>
      <c r="L83" s="96">
        <v>82270.96</v>
      </c>
      <c r="M83" s="96"/>
      <c r="N83" s="94"/>
    </row>
    <row r="84" spans="1:14" ht="12.75">
      <c r="A84" s="3"/>
      <c r="B84" s="7"/>
      <c r="C84" s="7" t="s">
        <v>129</v>
      </c>
      <c r="D84" s="7"/>
      <c r="E84" s="7"/>
      <c r="F84" s="7"/>
      <c r="G84" s="7"/>
      <c r="H84" s="7"/>
      <c r="I84" s="7"/>
      <c r="J84" s="7"/>
      <c r="K84" s="7"/>
      <c r="L84" s="96">
        <v>87026.98999999999</v>
      </c>
      <c r="M84" s="96"/>
      <c r="N84" s="94"/>
    </row>
    <row r="85" spans="1:14" ht="12.75">
      <c r="A85" s="3"/>
      <c r="B85" s="7"/>
      <c r="C85" s="7" t="s">
        <v>130</v>
      </c>
      <c r="D85" s="7"/>
      <c r="E85" s="7"/>
      <c r="F85" s="7"/>
      <c r="G85" s="7"/>
      <c r="H85" s="7"/>
      <c r="I85" s="7"/>
      <c r="J85" s="7"/>
      <c r="K85" s="7"/>
      <c r="L85" s="96">
        <v>0</v>
      </c>
      <c r="M85" s="96"/>
      <c r="N85" s="94"/>
    </row>
    <row r="86" spans="1:14" ht="12.75">
      <c r="A86" s="3"/>
      <c r="B86" s="7"/>
      <c r="C86" s="7"/>
      <c r="D86" s="7"/>
      <c r="E86" s="7"/>
      <c r="F86" s="7"/>
      <c r="G86" s="7"/>
      <c r="H86" s="7"/>
      <c r="I86" s="7"/>
      <c r="J86" s="7"/>
      <c r="K86" s="7"/>
      <c r="L86" s="96"/>
      <c r="M86" s="96"/>
      <c r="N86" s="94"/>
    </row>
    <row r="87" spans="1:14" ht="12.75">
      <c r="A87" s="3"/>
      <c r="B87" s="7" t="s">
        <v>331</v>
      </c>
      <c r="C87" s="7"/>
      <c r="D87" s="7"/>
      <c r="E87" s="7"/>
      <c r="F87" s="7"/>
      <c r="G87" s="7"/>
      <c r="H87" s="7"/>
      <c r="I87" s="7"/>
      <c r="J87" s="7"/>
      <c r="K87" s="7"/>
      <c r="L87" s="96">
        <v>2890700.5599000007</v>
      </c>
      <c r="M87" s="96"/>
      <c r="N87" s="94">
        <v>195273153.98830003</v>
      </c>
    </row>
    <row r="88" spans="1:14" ht="12.75">
      <c r="A88" s="3"/>
      <c r="B88" s="7"/>
      <c r="C88" s="7"/>
      <c r="D88" s="7"/>
      <c r="E88" s="7"/>
      <c r="F88" s="7"/>
      <c r="G88" s="7"/>
      <c r="H88" s="7"/>
      <c r="I88" s="7"/>
      <c r="J88" s="7"/>
      <c r="K88" s="7"/>
      <c r="L88" s="96"/>
      <c r="M88" s="96"/>
      <c r="N88" s="94"/>
    </row>
    <row r="89" spans="1:14" ht="12.75">
      <c r="A89" s="3"/>
      <c r="B89" s="9" t="s">
        <v>234</v>
      </c>
      <c r="C89" s="7"/>
      <c r="D89" s="7"/>
      <c r="E89" s="7"/>
      <c r="F89" s="7"/>
      <c r="G89" s="7"/>
      <c r="H89" s="7"/>
      <c r="I89" s="7"/>
      <c r="J89" s="7"/>
      <c r="K89" s="7"/>
      <c r="L89" s="96">
        <v>0</v>
      </c>
      <c r="M89" s="96"/>
      <c r="N89" s="94">
        <v>195273153.98830003</v>
      </c>
    </row>
    <row r="90" spans="1:14" ht="12.75">
      <c r="A90" s="3"/>
      <c r="B90" s="9"/>
      <c r="C90" s="7"/>
      <c r="D90" s="7"/>
      <c r="E90" s="7"/>
      <c r="F90" s="7"/>
      <c r="G90" s="7"/>
      <c r="H90" s="7"/>
      <c r="I90" s="7"/>
      <c r="J90" s="7"/>
      <c r="K90" s="7"/>
      <c r="L90" s="96"/>
      <c r="M90" s="96"/>
      <c r="N90" s="94"/>
    </row>
    <row r="91" spans="1:14" ht="12.75">
      <c r="A91" s="3"/>
      <c r="B91" s="9" t="s">
        <v>236</v>
      </c>
      <c r="C91" s="7"/>
      <c r="D91" s="7"/>
      <c r="E91" s="7"/>
      <c r="F91" s="7"/>
      <c r="G91" s="7"/>
      <c r="H91" s="7"/>
      <c r="I91" s="7"/>
      <c r="J91" s="7"/>
      <c r="K91" s="7"/>
      <c r="L91" s="96">
        <v>3129541.8605000004</v>
      </c>
      <c r="M91" s="96"/>
      <c r="N91" s="94">
        <v>192143612.12780002</v>
      </c>
    </row>
    <row r="92" spans="1:14" ht="12.75">
      <c r="A92" s="3"/>
      <c r="B92" s="7"/>
      <c r="C92" s="7"/>
      <c r="D92" s="7"/>
      <c r="E92" s="7"/>
      <c r="F92" s="7"/>
      <c r="G92" s="7"/>
      <c r="H92" s="7"/>
      <c r="I92" s="7"/>
      <c r="J92" s="7"/>
      <c r="K92" s="7"/>
      <c r="L92" s="96"/>
      <c r="M92" s="96"/>
      <c r="N92" s="94"/>
    </row>
    <row r="93" spans="1:14" ht="12.75">
      <c r="A93" s="3"/>
      <c r="B93" s="9" t="s">
        <v>237</v>
      </c>
      <c r="C93" s="7"/>
      <c r="D93" s="7"/>
      <c r="E93" s="7"/>
      <c r="F93" s="7"/>
      <c r="G93" s="7"/>
      <c r="H93" s="7"/>
      <c r="I93" s="7"/>
      <c r="J93" s="7"/>
      <c r="K93" s="7"/>
      <c r="L93" s="96">
        <v>0</v>
      </c>
      <c r="M93" s="96"/>
      <c r="N93" s="94">
        <v>192143612.12780002</v>
      </c>
    </row>
    <row r="94" spans="1:14" ht="12.75">
      <c r="A94" s="3"/>
      <c r="B94" s="7"/>
      <c r="C94" s="7"/>
      <c r="D94" s="7"/>
      <c r="E94" s="7"/>
      <c r="F94" s="7"/>
      <c r="G94" s="7"/>
      <c r="H94" s="7"/>
      <c r="I94" s="7"/>
      <c r="J94" s="7"/>
      <c r="K94" s="7"/>
      <c r="L94" s="96"/>
      <c r="M94" s="96"/>
      <c r="N94" s="94"/>
    </row>
    <row r="95" spans="1:14" ht="12.75">
      <c r="A95" s="3"/>
      <c r="B95" s="9" t="s">
        <v>376</v>
      </c>
      <c r="C95" s="7"/>
      <c r="D95" s="7"/>
      <c r="E95" s="7"/>
      <c r="F95" s="7"/>
      <c r="G95" s="7"/>
      <c r="H95" s="7"/>
      <c r="I95" s="7"/>
      <c r="J95" s="7"/>
      <c r="K95" s="7"/>
      <c r="L95" s="96">
        <v>0</v>
      </c>
      <c r="M95" s="96"/>
      <c r="N95" s="94">
        <v>192143612.12780002</v>
      </c>
    </row>
    <row r="96" spans="1:14" ht="12.75">
      <c r="A96" s="3"/>
      <c r="B96" s="9"/>
      <c r="C96" s="7"/>
      <c r="D96" s="7"/>
      <c r="E96" s="7"/>
      <c r="F96" s="7"/>
      <c r="G96" s="7"/>
      <c r="H96" s="7"/>
      <c r="I96" s="7"/>
      <c r="J96" s="7"/>
      <c r="K96" s="7"/>
      <c r="L96" s="96"/>
      <c r="M96" s="96"/>
      <c r="N96" s="94"/>
    </row>
    <row r="97" spans="1:14" ht="12.75">
      <c r="A97" s="3"/>
      <c r="B97" s="9" t="s">
        <v>254</v>
      </c>
      <c r="C97" s="7"/>
      <c r="D97" s="7"/>
      <c r="E97" s="7"/>
      <c r="F97" s="7"/>
      <c r="G97" s="7"/>
      <c r="H97" s="7"/>
      <c r="I97" s="7"/>
      <c r="J97" s="7"/>
      <c r="K97" s="7"/>
      <c r="L97" s="96"/>
      <c r="M97" s="96"/>
      <c r="N97" s="94">
        <v>192143612.12780002</v>
      </c>
    </row>
    <row r="98" spans="1:15" ht="12.75">
      <c r="A98" s="3"/>
      <c r="B98" s="7"/>
      <c r="C98" s="7"/>
      <c r="D98" s="7"/>
      <c r="E98" s="7"/>
      <c r="F98" s="7"/>
      <c r="G98" s="7"/>
      <c r="H98" s="7"/>
      <c r="I98" s="7"/>
      <c r="J98" s="7"/>
      <c r="K98" s="7"/>
      <c r="L98" s="96"/>
      <c r="M98" s="96"/>
      <c r="N98" s="94"/>
      <c r="O98" s="118"/>
    </row>
    <row r="99" spans="1:15" ht="12.75">
      <c r="A99" s="15"/>
      <c r="B99" s="64" t="s">
        <v>332</v>
      </c>
      <c r="C99" s="17"/>
      <c r="D99" s="17"/>
      <c r="E99" s="17"/>
      <c r="F99" s="17"/>
      <c r="G99" s="17"/>
      <c r="H99" s="17"/>
      <c r="I99" s="17"/>
      <c r="J99" s="17"/>
      <c r="K99" s="17"/>
      <c r="L99" s="104">
        <v>9378000</v>
      </c>
      <c r="M99" s="104"/>
      <c r="N99" s="99">
        <v>182765612.12780002</v>
      </c>
      <c r="O99" s="119"/>
    </row>
    <row r="100" spans="1:14" s="19" customFormat="1" ht="12.75">
      <c r="A100" s="13" t="s">
        <v>13</v>
      </c>
      <c r="B100" s="20"/>
      <c r="C100" s="38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4"/>
    </row>
    <row r="101" spans="1:14" ht="13.5" thickBot="1">
      <c r="A101" s="22" t="s">
        <v>14</v>
      </c>
      <c r="B101" s="10"/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6"/>
    </row>
    <row r="103" spans="7:9" ht="12.75">
      <c r="G103" s="116"/>
      <c r="H103" s="117"/>
      <c r="I103" s="116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portrait" scale="55" r:id="rId3"/>
  <headerFooter alignWithMargins="0">
    <oddFooter>&amp;L&amp;"Arial,Bold"Vermont Student Assistance Corp.&amp;RPage &amp;P of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89"/>
  <sheetViews>
    <sheetView showGridLines="0" zoomScale="85" zoomScaleNormal="85" zoomScalePageLayoutView="0" workbookViewId="0" topLeftCell="A1">
      <selection activeCell="G89" sqref="G89"/>
    </sheetView>
  </sheetViews>
  <sheetFormatPr defaultColWidth="9.140625" defaultRowHeight="12.75"/>
  <cols>
    <col min="1" max="2" width="3.140625" style="0" customWidth="1"/>
    <col min="3" max="6" width="14.57421875" style="0" customWidth="1"/>
    <col min="7" max="7" width="12.00390625" style="0" customWidth="1"/>
    <col min="8" max="8" width="13.28125" style="0" bestFit="1" customWidth="1"/>
    <col min="9" max="9" width="14.00390625" style="0" customWidth="1"/>
    <col min="10" max="10" width="13.7109375" style="0" customWidth="1"/>
    <col min="11" max="20" width="14.00390625" style="0" customWidth="1"/>
    <col min="24" max="37" width="10.8515625" style="0" customWidth="1"/>
    <col min="38" max="38" width="2.7109375" style="0" customWidth="1"/>
  </cols>
  <sheetData>
    <row r="1" ht="15.75">
      <c r="A1" s="1" t="s">
        <v>89</v>
      </c>
    </row>
    <row r="2" spans="1:20" ht="15.75" customHeight="1">
      <c r="A2" s="1" t="s">
        <v>57</v>
      </c>
      <c r="L2" s="368"/>
      <c r="M2" s="368"/>
      <c r="R2" s="27"/>
      <c r="S2" s="27"/>
      <c r="T2" s="27"/>
    </row>
    <row r="3" spans="12:20" ht="13.5" thickBot="1">
      <c r="L3" s="368"/>
      <c r="M3" s="368"/>
      <c r="Q3" s="27"/>
      <c r="R3" s="27"/>
      <c r="S3" s="27"/>
      <c r="T3" s="27"/>
    </row>
    <row r="4" spans="2:20" ht="12.75">
      <c r="B4" s="374" t="s">
        <v>2</v>
      </c>
      <c r="C4" s="375"/>
      <c r="D4" s="375"/>
      <c r="E4" s="369">
        <v>40908</v>
      </c>
      <c r="F4" s="370"/>
      <c r="G4" s="371"/>
      <c r="L4" s="368"/>
      <c r="M4" s="368"/>
      <c r="Q4" s="27"/>
      <c r="R4" s="27"/>
      <c r="S4" s="27"/>
      <c r="T4" s="27"/>
    </row>
    <row r="5" spans="2:20" ht="13.5" thickBot="1">
      <c r="B5" s="376" t="s">
        <v>58</v>
      </c>
      <c r="C5" s="377"/>
      <c r="D5" s="377"/>
      <c r="E5" s="372" t="s">
        <v>398</v>
      </c>
      <c r="F5" s="372"/>
      <c r="G5" s="373"/>
      <c r="Q5" s="27"/>
      <c r="R5" s="27"/>
      <c r="S5" s="27"/>
      <c r="T5" s="27"/>
    </row>
    <row r="6" ht="13.5" thickBot="1"/>
    <row r="7" spans="1:14" ht="13.5" thickBot="1">
      <c r="A7" s="130" t="s">
        <v>377</v>
      </c>
      <c r="B7" s="24"/>
      <c r="C7" s="24"/>
      <c r="D7" s="24"/>
      <c r="E7" s="24"/>
      <c r="F7" s="24"/>
      <c r="G7" s="24"/>
      <c r="H7" s="29"/>
      <c r="I7" s="3"/>
      <c r="J7" s="7"/>
      <c r="K7" s="7"/>
      <c r="L7" s="7"/>
      <c r="M7" s="7"/>
      <c r="N7" s="7"/>
    </row>
    <row r="8" ht="13.5" thickBot="1"/>
    <row r="9" spans="1:9" ht="12.75">
      <c r="A9" s="31"/>
      <c r="B9" s="8"/>
      <c r="C9" s="8"/>
      <c r="D9" s="8"/>
      <c r="E9" s="8"/>
      <c r="F9" s="8"/>
      <c r="G9" s="8"/>
      <c r="H9" s="2"/>
      <c r="I9" s="7"/>
    </row>
    <row r="10" spans="1:9" ht="12.75">
      <c r="A10" s="3"/>
      <c r="B10" s="7"/>
      <c r="C10" s="7"/>
      <c r="D10" s="7"/>
      <c r="E10" s="7"/>
      <c r="F10" s="7"/>
      <c r="G10" s="42" t="s">
        <v>83</v>
      </c>
      <c r="H10" s="97">
        <v>40908</v>
      </c>
      <c r="I10" s="43"/>
    </row>
    <row r="11" spans="1:9" ht="12.75">
      <c r="A11" s="3"/>
      <c r="B11" s="7" t="s">
        <v>298</v>
      </c>
      <c r="C11" s="7"/>
      <c r="D11" s="7"/>
      <c r="E11" s="7"/>
      <c r="F11" s="7"/>
      <c r="G11" s="43"/>
      <c r="H11" s="110">
        <v>3143786.736475343</v>
      </c>
      <c r="I11" s="43"/>
    </row>
    <row r="12" spans="1:9" ht="12.75">
      <c r="A12" s="3"/>
      <c r="B12" s="7" t="s">
        <v>299</v>
      </c>
      <c r="C12" s="7"/>
      <c r="D12" s="7"/>
      <c r="E12" s="7"/>
      <c r="F12" s="7"/>
      <c r="G12" s="7"/>
      <c r="H12" s="110">
        <v>2890700.5599000007</v>
      </c>
      <c r="I12" s="7"/>
    </row>
    <row r="13" spans="1:9" ht="12.75">
      <c r="A13" s="3"/>
      <c r="B13" s="7" t="s">
        <v>300</v>
      </c>
      <c r="C13" s="7"/>
      <c r="D13" s="7"/>
      <c r="E13" s="7"/>
      <c r="F13" s="7"/>
      <c r="G13" s="7"/>
      <c r="H13" s="110">
        <v>2890700.5599000007</v>
      </c>
      <c r="I13" s="7"/>
    </row>
    <row r="14" spans="1:9" ht="12.75">
      <c r="A14" s="3"/>
      <c r="B14" s="7"/>
      <c r="C14" s="7" t="s">
        <v>63</v>
      </c>
      <c r="D14" s="7"/>
      <c r="E14" s="7"/>
      <c r="F14" s="7"/>
      <c r="G14" s="7"/>
      <c r="H14" s="111" t="s">
        <v>412</v>
      </c>
      <c r="I14" s="7"/>
    </row>
    <row r="15" spans="1:9" ht="12.75">
      <c r="A15" s="3"/>
      <c r="B15" s="7"/>
      <c r="C15" s="7"/>
      <c r="D15" s="7"/>
      <c r="E15" s="7"/>
      <c r="F15" s="7"/>
      <c r="G15" s="7"/>
      <c r="H15" s="111"/>
      <c r="I15" s="7"/>
    </row>
    <row r="16" spans="1:9" ht="12.75">
      <c r="A16" s="3"/>
      <c r="B16" s="11" t="s">
        <v>257</v>
      </c>
      <c r="C16" s="7"/>
      <c r="D16" s="7"/>
      <c r="E16" s="7"/>
      <c r="F16" s="7"/>
      <c r="G16" s="7"/>
      <c r="H16" s="110">
        <v>253086.1765753425</v>
      </c>
      <c r="I16" s="7"/>
    </row>
    <row r="17" spans="1:9" ht="12.75">
      <c r="A17" s="3"/>
      <c r="B17" s="7" t="s">
        <v>65</v>
      </c>
      <c r="C17" s="7"/>
      <c r="D17" s="7"/>
      <c r="E17" s="7"/>
      <c r="F17" s="7"/>
      <c r="G17" s="7"/>
      <c r="H17" s="110">
        <v>0</v>
      </c>
      <c r="I17" s="7"/>
    </row>
    <row r="18" spans="1:9" ht="12.75">
      <c r="A18" s="3"/>
      <c r="B18" s="7" t="s">
        <v>67</v>
      </c>
      <c r="C18" s="7"/>
      <c r="D18" s="7"/>
      <c r="E18" s="7"/>
      <c r="F18" s="7"/>
      <c r="G18" s="7"/>
      <c r="H18" s="110">
        <v>0</v>
      </c>
      <c r="I18" s="128"/>
    </row>
    <row r="19" spans="1:9" ht="12.75">
      <c r="A19" s="3"/>
      <c r="B19" s="7"/>
      <c r="C19" s="7" t="s">
        <v>68</v>
      </c>
      <c r="D19" s="7"/>
      <c r="E19" s="7"/>
      <c r="F19" s="7"/>
      <c r="G19" s="7"/>
      <c r="H19" s="110">
        <v>253086.1765753425</v>
      </c>
      <c r="I19" s="129"/>
    </row>
    <row r="20" spans="1:9" ht="12.75">
      <c r="A20" s="3"/>
      <c r="B20" s="7"/>
      <c r="C20" s="7"/>
      <c r="D20" s="7"/>
      <c r="E20" s="7"/>
      <c r="F20" s="7"/>
      <c r="G20" s="7"/>
      <c r="H20" s="111"/>
      <c r="I20" s="7"/>
    </row>
    <row r="21" spans="1:9" ht="12.75">
      <c r="A21" s="3"/>
      <c r="B21" s="7"/>
      <c r="C21" s="9" t="s">
        <v>71</v>
      </c>
      <c r="D21" s="7"/>
      <c r="E21" s="7"/>
      <c r="F21" s="7"/>
      <c r="G21" s="7"/>
      <c r="H21" s="111">
        <v>2890700.5599000007</v>
      </c>
      <c r="I21" s="7"/>
    </row>
    <row r="22" spans="1:9" ht="13.5" thickBot="1">
      <c r="A22" s="5"/>
      <c r="B22" s="10"/>
      <c r="C22" s="10"/>
      <c r="D22" s="10"/>
      <c r="E22" s="10"/>
      <c r="F22" s="10"/>
      <c r="G22" s="10"/>
      <c r="H22" s="6"/>
      <c r="I22" s="7"/>
    </row>
    <row r="23" ht="13.5" thickBot="1"/>
    <row r="24" spans="1:46" ht="12.75">
      <c r="A24" s="31"/>
      <c r="B24" s="8"/>
      <c r="C24" s="8"/>
      <c r="D24" s="8"/>
      <c r="E24" s="8"/>
      <c r="F24" s="8"/>
      <c r="G24" s="32" t="s">
        <v>90</v>
      </c>
      <c r="H24" s="32" t="s">
        <v>92</v>
      </c>
      <c r="I24" s="32" t="s">
        <v>93</v>
      </c>
      <c r="J24" s="32" t="s">
        <v>94</v>
      </c>
      <c r="K24" s="32" t="s">
        <v>95</v>
      </c>
      <c r="L24" s="32" t="s">
        <v>96</v>
      </c>
      <c r="M24" s="32" t="s">
        <v>97</v>
      </c>
      <c r="N24" s="32" t="s">
        <v>98</v>
      </c>
      <c r="O24" s="32" t="s">
        <v>99</v>
      </c>
      <c r="P24" s="32" t="s">
        <v>100</v>
      </c>
      <c r="Q24" s="32" t="s">
        <v>101</v>
      </c>
      <c r="R24" s="32" t="s">
        <v>102</v>
      </c>
      <c r="S24" s="32" t="s">
        <v>103</v>
      </c>
      <c r="T24" s="33" t="s">
        <v>104</v>
      </c>
      <c r="AT24" t="s">
        <v>130</v>
      </c>
    </row>
    <row r="25" spans="1:20" ht="12.75">
      <c r="A25" s="3"/>
      <c r="B25" s="7"/>
      <c r="C25" s="7"/>
      <c r="D25" s="7"/>
      <c r="E25" s="7"/>
      <c r="F25" s="7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4"/>
    </row>
    <row r="26" spans="1:20" ht="12.75">
      <c r="A26" s="3"/>
      <c r="B26" s="7" t="s">
        <v>298</v>
      </c>
      <c r="C26" s="7"/>
      <c r="D26" s="7"/>
      <c r="E26" s="7"/>
      <c r="F26" s="7"/>
      <c r="G26" s="112">
        <v>70338.64479452054</v>
      </c>
      <c r="H26" s="112">
        <v>67353.53315068493</v>
      </c>
      <c r="I26" s="112">
        <v>78141.36835616437</v>
      </c>
      <c r="J26" s="112">
        <v>73583.11945205479</v>
      </c>
      <c r="K26" s="112">
        <v>79552.61246575342</v>
      </c>
      <c r="L26" s="112">
        <v>78287.67123287672</v>
      </c>
      <c r="M26" s="112">
        <v>100856.0906849315</v>
      </c>
      <c r="N26" s="112">
        <v>103706.0589041096</v>
      </c>
      <c r="O26" s="112">
        <v>106889.39232876712</v>
      </c>
      <c r="P26" s="112">
        <v>0</v>
      </c>
      <c r="Q26" s="112">
        <v>117194.73575342465</v>
      </c>
      <c r="R26" s="112">
        <v>114383.75082191781</v>
      </c>
      <c r="S26" s="112">
        <v>85074.14726027398</v>
      </c>
      <c r="T26" s="113">
        <v>82126.03109589042</v>
      </c>
    </row>
    <row r="27" spans="1:20" ht="12.75">
      <c r="A27" s="3"/>
      <c r="B27" s="7" t="s">
        <v>299</v>
      </c>
      <c r="C27" s="7"/>
      <c r="D27" s="7"/>
      <c r="E27" s="7"/>
      <c r="F27" s="7"/>
      <c r="G27" s="112">
        <v>64654.59</v>
      </c>
      <c r="H27" s="112">
        <v>62037.04</v>
      </c>
      <c r="I27" s="112">
        <v>71644.93</v>
      </c>
      <c r="J27" s="112">
        <v>67465.64</v>
      </c>
      <c r="K27" s="112">
        <v>73097.27</v>
      </c>
      <c r="L27" s="112">
        <v>72000</v>
      </c>
      <c r="M27" s="112">
        <v>92993.94</v>
      </c>
      <c r="N27" s="112">
        <v>95335.6</v>
      </c>
      <c r="O27" s="112">
        <v>97928.68</v>
      </c>
      <c r="P27" s="112">
        <v>0</v>
      </c>
      <c r="Q27" s="112">
        <v>107725.37</v>
      </c>
      <c r="R27" s="112">
        <v>104813.17</v>
      </c>
      <c r="S27" s="112">
        <v>78277.85</v>
      </c>
      <c r="T27" s="113">
        <v>75516.99</v>
      </c>
    </row>
    <row r="28" spans="1:20" ht="12.75">
      <c r="A28" s="3"/>
      <c r="B28" s="7" t="s">
        <v>300</v>
      </c>
      <c r="C28" s="7"/>
      <c r="D28" s="7"/>
      <c r="E28" s="7"/>
      <c r="F28" s="7"/>
      <c r="G28" s="112">
        <v>64654.59</v>
      </c>
      <c r="H28" s="112">
        <v>62037.04</v>
      </c>
      <c r="I28" s="112">
        <v>71644.93</v>
      </c>
      <c r="J28" s="112">
        <v>67465.64</v>
      </c>
      <c r="K28" s="112">
        <v>73097.27</v>
      </c>
      <c r="L28" s="112">
        <v>72000</v>
      </c>
      <c r="M28" s="112">
        <v>92993.94</v>
      </c>
      <c r="N28" s="112">
        <v>95335.6</v>
      </c>
      <c r="O28" s="112">
        <v>97928.68</v>
      </c>
      <c r="P28" s="112">
        <v>0</v>
      </c>
      <c r="Q28" s="112">
        <v>107725.37</v>
      </c>
      <c r="R28" s="112">
        <v>104813.17</v>
      </c>
      <c r="S28" s="112">
        <v>78277.85</v>
      </c>
      <c r="T28" s="113">
        <v>75516.99</v>
      </c>
    </row>
    <row r="29" spans="1:20" ht="12.75">
      <c r="A29" s="3"/>
      <c r="B29" s="7"/>
      <c r="C29" s="7" t="s">
        <v>63</v>
      </c>
      <c r="D29" s="7"/>
      <c r="E29" s="7"/>
      <c r="F29" s="7"/>
      <c r="G29" s="105" t="s">
        <v>412</v>
      </c>
      <c r="H29" s="105" t="s">
        <v>412</v>
      </c>
      <c r="I29" s="105" t="s">
        <v>412</v>
      </c>
      <c r="J29" s="105" t="s">
        <v>412</v>
      </c>
      <c r="K29" s="105" t="s">
        <v>412</v>
      </c>
      <c r="L29" s="105" t="s">
        <v>412</v>
      </c>
      <c r="M29" s="105" t="s">
        <v>412</v>
      </c>
      <c r="N29" s="105" t="s">
        <v>412</v>
      </c>
      <c r="O29" s="105" t="s">
        <v>412</v>
      </c>
      <c r="P29" s="105" t="s">
        <v>412</v>
      </c>
      <c r="Q29" s="105" t="s">
        <v>412</v>
      </c>
      <c r="R29" s="105" t="s">
        <v>412</v>
      </c>
      <c r="S29" s="105" t="s">
        <v>412</v>
      </c>
      <c r="T29" s="106" t="s">
        <v>412</v>
      </c>
    </row>
    <row r="30" spans="1:20" ht="12.75">
      <c r="A30" s="3"/>
      <c r="B30" s="7"/>
      <c r="C30" s="7"/>
      <c r="D30" s="7"/>
      <c r="E30" s="7"/>
      <c r="F30" s="7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6"/>
    </row>
    <row r="31" spans="1:20" ht="12.75">
      <c r="A31" s="3"/>
      <c r="B31" s="7" t="s">
        <v>257</v>
      </c>
      <c r="C31" s="7"/>
      <c r="D31" s="7"/>
      <c r="E31" s="7"/>
      <c r="F31" s="7"/>
      <c r="G31" s="112">
        <v>5684.054794520547</v>
      </c>
      <c r="H31" s="112">
        <v>5316.493150684932</v>
      </c>
      <c r="I31" s="112">
        <v>6496.438356164377</v>
      </c>
      <c r="J31" s="112">
        <v>6117.4794520547875</v>
      </c>
      <c r="K31" s="112">
        <v>6455.34246575342</v>
      </c>
      <c r="L31" s="112">
        <v>6287.671232876717</v>
      </c>
      <c r="M31" s="112">
        <v>7862.150684931505</v>
      </c>
      <c r="N31" s="112">
        <v>8370.45890410959</v>
      </c>
      <c r="O31" s="112">
        <v>8960.712328767127</v>
      </c>
      <c r="P31" s="112">
        <v>0</v>
      </c>
      <c r="Q31" s="112">
        <v>9469.36575342466</v>
      </c>
      <c r="R31" s="112">
        <v>9570.580821917814</v>
      </c>
      <c r="S31" s="112">
        <v>6796.297260273976</v>
      </c>
      <c r="T31" s="113">
        <v>6609.04109589041</v>
      </c>
    </row>
    <row r="32" spans="1:20" ht="12.75">
      <c r="A32" s="3"/>
      <c r="B32" s="7" t="s">
        <v>65</v>
      </c>
      <c r="C32" s="7"/>
      <c r="D32" s="7"/>
      <c r="E32" s="7"/>
      <c r="F32" s="7"/>
      <c r="G32" s="112">
        <v>0</v>
      </c>
      <c r="H32" s="112">
        <v>0</v>
      </c>
      <c r="I32" s="112">
        <v>0</v>
      </c>
      <c r="J32" s="112">
        <v>0</v>
      </c>
      <c r="K32" s="112">
        <v>0</v>
      </c>
      <c r="L32" s="112">
        <v>0</v>
      </c>
      <c r="M32" s="112">
        <v>0</v>
      </c>
      <c r="N32" s="112">
        <v>0</v>
      </c>
      <c r="O32" s="112">
        <v>0</v>
      </c>
      <c r="P32" s="112">
        <v>0</v>
      </c>
      <c r="Q32" s="112">
        <v>0</v>
      </c>
      <c r="R32" s="112">
        <v>0</v>
      </c>
      <c r="S32" s="112">
        <v>0</v>
      </c>
      <c r="T32" s="113">
        <v>0</v>
      </c>
    </row>
    <row r="33" spans="1:20" ht="12.75">
      <c r="A33" s="3"/>
      <c r="B33" s="7" t="s">
        <v>67</v>
      </c>
      <c r="C33" s="7"/>
      <c r="D33" s="7"/>
      <c r="E33" s="7"/>
      <c r="F33" s="7"/>
      <c r="G33" s="112">
        <v>0</v>
      </c>
      <c r="H33" s="112">
        <v>0</v>
      </c>
      <c r="I33" s="112">
        <v>0</v>
      </c>
      <c r="J33" s="112">
        <v>0</v>
      </c>
      <c r="K33" s="112">
        <v>0</v>
      </c>
      <c r="L33" s="112">
        <v>0</v>
      </c>
      <c r="M33" s="112">
        <v>0</v>
      </c>
      <c r="N33" s="112">
        <v>0</v>
      </c>
      <c r="O33" s="112">
        <v>0</v>
      </c>
      <c r="P33" s="112">
        <v>0</v>
      </c>
      <c r="Q33" s="112">
        <v>0</v>
      </c>
      <c r="R33" s="112">
        <v>0</v>
      </c>
      <c r="S33" s="112">
        <v>0</v>
      </c>
      <c r="T33" s="113">
        <v>0</v>
      </c>
    </row>
    <row r="34" spans="1:20" ht="12.75">
      <c r="A34" s="3"/>
      <c r="B34" s="7"/>
      <c r="C34" s="7" t="s">
        <v>68</v>
      </c>
      <c r="D34" s="7"/>
      <c r="E34" s="7"/>
      <c r="F34" s="7"/>
      <c r="G34" s="112">
        <v>5684.054794520547</v>
      </c>
      <c r="H34" s="112">
        <v>5316.493150684932</v>
      </c>
      <c r="I34" s="112">
        <v>6496.438356164377</v>
      </c>
      <c r="J34" s="112">
        <v>6117.4794520547875</v>
      </c>
      <c r="K34" s="112">
        <v>6455.34246575342</v>
      </c>
      <c r="L34" s="112">
        <v>6287.671232876717</v>
      </c>
      <c r="M34" s="112">
        <v>7862.150684931505</v>
      </c>
      <c r="N34" s="112">
        <v>8370.45890410959</v>
      </c>
      <c r="O34" s="112">
        <v>8960.712328767127</v>
      </c>
      <c r="P34" s="112">
        <v>0</v>
      </c>
      <c r="Q34" s="112">
        <v>9469.36575342466</v>
      </c>
      <c r="R34" s="112">
        <v>9570.580821917814</v>
      </c>
      <c r="S34" s="112">
        <v>6796.297260273976</v>
      </c>
      <c r="T34" s="113">
        <v>6609.04109589041</v>
      </c>
    </row>
    <row r="35" spans="1:20" ht="12.75">
      <c r="A35" s="3"/>
      <c r="B35" s="7"/>
      <c r="C35" s="7"/>
      <c r="D35" s="7"/>
      <c r="E35" s="7"/>
      <c r="F35" s="7"/>
      <c r="G35" s="112"/>
      <c r="H35" s="112"/>
      <c r="I35" s="112"/>
      <c r="J35" s="112"/>
      <c r="K35" s="112"/>
      <c r="L35" s="112"/>
      <c r="M35" s="112"/>
      <c r="N35" s="112"/>
      <c r="O35" s="112"/>
      <c r="P35" s="112"/>
      <c r="Q35" s="112"/>
      <c r="R35" s="112"/>
      <c r="S35" s="112"/>
      <c r="T35" s="113"/>
    </row>
    <row r="36" spans="1:20" ht="12.75">
      <c r="A36" s="3"/>
      <c r="B36" s="11" t="s">
        <v>393</v>
      </c>
      <c r="C36" s="7"/>
      <c r="D36" s="7"/>
      <c r="E36" s="7"/>
      <c r="F36" s="7"/>
      <c r="G36" s="112">
        <v>0</v>
      </c>
      <c r="H36" s="112">
        <v>0</v>
      </c>
      <c r="I36" s="112">
        <v>0</v>
      </c>
      <c r="J36" s="112">
        <v>0</v>
      </c>
      <c r="K36" s="112">
        <v>0</v>
      </c>
      <c r="L36" s="112">
        <v>0</v>
      </c>
      <c r="M36" s="112">
        <v>0</v>
      </c>
      <c r="N36" s="112">
        <v>0</v>
      </c>
      <c r="O36" s="112">
        <v>0</v>
      </c>
      <c r="P36" s="112">
        <v>0</v>
      </c>
      <c r="Q36" s="112">
        <v>0</v>
      </c>
      <c r="R36" s="112">
        <v>0</v>
      </c>
      <c r="S36" s="112">
        <v>0</v>
      </c>
      <c r="T36" s="113">
        <v>0</v>
      </c>
    </row>
    <row r="37" spans="1:20" ht="12.75">
      <c r="A37" s="3"/>
      <c r="B37" s="7" t="s">
        <v>394</v>
      </c>
      <c r="C37" s="7"/>
      <c r="D37" s="7"/>
      <c r="E37" s="7"/>
      <c r="F37" s="7"/>
      <c r="G37" s="112">
        <v>0</v>
      </c>
      <c r="H37" s="112">
        <v>0</v>
      </c>
      <c r="I37" s="112">
        <v>0</v>
      </c>
      <c r="J37" s="112">
        <v>0</v>
      </c>
      <c r="K37" s="112">
        <v>0</v>
      </c>
      <c r="L37" s="112">
        <v>0</v>
      </c>
      <c r="M37" s="112">
        <v>0</v>
      </c>
      <c r="N37" s="112">
        <v>0</v>
      </c>
      <c r="O37" s="112">
        <v>0</v>
      </c>
      <c r="P37" s="112">
        <v>0</v>
      </c>
      <c r="Q37" s="112">
        <v>0</v>
      </c>
      <c r="R37" s="112">
        <v>0</v>
      </c>
      <c r="S37" s="112">
        <v>0</v>
      </c>
      <c r="T37" s="113">
        <v>0</v>
      </c>
    </row>
    <row r="38" spans="1:20" ht="12.75">
      <c r="A38" s="3"/>
      <c r="B38" s="7"/>
      <c r="C38" s="7" t="s">
        <v>395</v>
      </c>
      <c r="D38" s="7"/>
      <c r="E38" s="7"/>
      <c r="F38" s="7"/>
      <c r="G38" s="105" t="s">
        <v>412</v>
      </c>
      <c r="H38" s="105" t="s">
        <v>412</v>
      </c>
      <c r="I38" s="105" t="s">
        <v>412</v>
      </c>
      <c r="J38" s="105" t="s">
        <v>412</v>
      </c>
      <c r="K38" s="105" t="s">
        <v>412</v>
      </c>
      <c r="L38" s="105" t="s">
        <v>412</v>
      </c>
      <c r="M38" s="105" t="s">
        <v>412</v>
      </c>
      <c r="N38" s="105" t="s">
        <v>412</v>
      </c>
      <c r="O38" s="105" t="s">
        <v>412</v>
      </c>
      <c r="P38" s="105" t="s">
        <v>412</v>
      </c>
      <c r="Q38" s="105" t="s">
        <v>412</v>
      </c>
      <c r="R38" s="105" t="s">
        <v>412</v>
      </c>
      <c r="S38" s="105" t="s">
        <v>412</v>
      </c>
      <c r="T38" s="106" t="s">
        <v>412</v>
      </c>
    </row>
    <row r="39" spans="1:20" ht="12.75">
      <c r="A39" s="3"/>
      <c r="B39" s="7"/>
      <c r="C39" s="7"/>
      <c r="D39" s="7"/>
      <c r="E39" s="7"/>
      <c r="F39" s="7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6"/>
    </row>
    <row r="40" spans="1:20" ht="12.75">
      <c r="A40" s="3"/>
      <c r="B40" s="7"/>
      <c r="C40" s="9" t="s">
        <v>71</v>
      </c>
      <c r="D40" s="7"/>
      <c r="E40" s="7"/>
      <c r="F40" s="7"/>
      <c r="G40" s="112">
        <v>64654.59</v>
      </c>
      <c r="H40" s="112">
        <v>62037.04</v>
      </c>
      <c r="I40" s="112">
        <v>71644.93</v>
      </c>
      <c r="J40" s="112">
        <v>67465.64</v>
      </c>
      <c r="K40" s="112">
        <v>73097.27</v>
      </c>
      <c r="L40" s="112">
        <v>72000</v>
      </c>
      <c r="M40" s="112">
        <v>92993.94</v>
      </c>
      <c r="N40" s="112">
        <v>95335.6</v>
      </c>
      <c r="O40" s="112">
        <v>97928.68</v>
      </c>
      <c r="P40" s="112">
        <v>0</v>
      </c>
      <c r="Q40" s="112">
        <v>107725.37</v>
      </c>
      <c r="R40" s="112">
        <v>104813.17</v>
      </c>
      <c r="S40" s="112">
        <v>78277.85</v>
      </c>
      <c r="T40" s="113">
        <v>75516.99</v>
      </c>
    </row>
    <row r="41" spans="1:20" ht="12.75">
      <c r="A41" s="15"/>
      <c r="B41" s="17"/>
      <c r="C41" s="64"/>
      <c r="D41" s="17"/>
      <c r="E41" s="17"/>
      <c r="F41" s="17"/>
      <c r="G41" s="313"/>
      <c r="H41" s="313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5"/>
      <c r="T41" s="316"/>
    </row>
    <row r="42" spans="1:20" ht="12.75">
      <c r="A42" s="13" t="s">
        <v>13</v>
      </c>
      <c r="B42" s="7"/>
      <c r="C42" s="9"/>
      <c r="D42" s="312" t="s">
        <v>396</v>
      </c>
      <c r="E42" s="7"/>
      <c r="F42" s="7"/>
      <c r="G42" s="112"/>
      <c r="H42" s="112"/>
      <c r="I42" s="112"/>
      <c r="J42" s="112"/>
      <c r="K42" s="112"/>
      <c r="L42" s="112"/>
      <c r="M42" s="112"/>
      <c r="N42" s="112"/>
      <c r="O42" s="112"/>
      <c r="P42" s="112"/>
      <c r="Q42" s="112"/>
      <c r="R42" s="112"/>
      <c r="S42" s="105"/>
      <c r="T42" s="314"/>
    </row>
    <row r="43" spans="1:20" ht="13.5" thickBot="1">
      <c r="A43" s="22" t="s">
        <v>14</v>
      </c>
      <c r="B43" s="10"/>
      <c r="C43" s="10"/>
      <c r="D43" s="10"/>
      <c r="E43" s="10"/>
      <c r="F43" s="10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6"/>
    </row>
    <row r="44" ht="13.5" thickBot="1">
      <c r="G44" s="116"/>
    </row>
    <row r="45" spans="1:20" ht="12.75">
      <c r="A45" s="31" t="s">
        <v>60</v>
      </c>
      <c r="B45" s="8"/>
      <c r="C45" s="8"/>
      <c r="D45" s="8"/>
      <c r="E45" s="8"/>
      <c r="F45" s="8"/>
      <c r="G45" s="32" t="s">
        <v>105</v>
      </c>
      <c r="H45" s="32" t="s">
        <v>106</v>
      </c>
      <c r="I45" s="32" t="s">
        <v>107</v>
      </c>
      <c r="J45" s="32" t="s">
        <v>108</v>
      </c>
      <c r="K45" s="32" t="s">
        <v>109</v>
      </c>
      <c r="L45" s="32" t="s">
        <v>110</v>
      </c>
      <c r="M45" s="32" t="s">
        <v>111</v>
      </c>
      <c r="N45" s="32" t="s">
        <v>112</v>
      </c>
      <c r="O45" s="32" t="s">
        <v>243</v>
      </c>
      <c r="P45" s="32" t="s">
        <v>114</v>
      </c>
      <c r="Q45" s="32" t="s">
        <v>115</v>
      </c>
      <c r="R45" s="32" t="s">
        <v>116</v>
      </c>
      <c r="S45" s="32" t="s">
        <v>117</v>
      </c>
      <c r="T45" s="33" t="s">
        <v>118</v>
      </c>
    </row>
    <row r="46" spans="1:20" ht="12.75">
      <c r="A46" s="3"/>
      <c r="B46" s="7"/>
      <c r="C46" s="7"/>
      <c r="D46" s="7"/>
      <c r="E46" s="7"/>
      <c r="F46" s="7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4"/>
    </row>
    <row r="47" spans="1:20" ht="12.75">
      <c r="A47" s="3"/>
      <c r="B47" s="7" t="s">
        <v>298</v>
      </c>
      <c r="C47" s="7"/>
      <c r="D47" s="7"/>
      <c r="E47" s="7"/>
      <c r="F47" s="7"/>
      <c r="G47" s="112">
        <v>86243.21273972603</v>
      </c>
      <c r="H47" s="112">
        <v>0</v>
      </c>
      <c r="I47" s="112">
        <v>0</v>
      </c>
      <c r="J47" s="112">
        <v>77701.53356164384</v>
      </c>
      <c r="K47" s="112">
        <v>31915.37387260274</v>
      </c>
      <c r="L47" s="112">
        <v>128253.57</v>
      </c>
      <c r="M47" s="112">
        <v>127547.85</v>
      </c>
      <c r="N47" s="112">
        <v>80556.72</v>
      </c>
      <c r="O47" s="112">
        <v>77739.74041095891</v>
      </c>
      <c r="P47" s="112">
        <v>0</v>
      </c>
      <c r="Q47" s="112">
        <v>156114.61328767124</v>
      </c>
      <c r="R47" s="112">
        <v>170771.44465753424</v>
      </c>
      <c r="S47" s="112">
        <v>169956.16547945206</v>
      </c>
      <c r="T47" s="113">
        <v>65925.6902739726</v>
      </c>
    </row>
    <row r="48" spans="1:20" ht="12.75">
      <c r="A48" s="3"/>
      <c r="B48" s="7" t="s">
        <v>299</v>
      </c>
      <c r="C48" s="7"/>
      <c r="D48" s="7"/>
      <c r="E48" s="7"/>
      <c r="F48" s="7"/>
      <c r="G48" s="112">
        <v>79546.61</v>
      </c>
      <c r="H48" s="112">
        <v>0</v>
      </c>
      <c r="I48" s="112">
        <v>0</v>
      </c>
      <c r="J48" s="112">
        <v>69415.25</v>
      </c>
      <c r="K48" s="112">
        <v>30405.0999</v>
      </c>
      <c r="L48" s="112">
        <v>118006.83</v>
      </c>
      <c r="M48" s="112">
        <v>116752.25</v>
      </c>
      <c r="N48" s="112">
        <v>74141.52</v>
      </c>
      <c r="O48" s="112">
        <v>71643.85</v>
      </c>
      <c r="P48" s="112">
        <v>0</v>
      </c>
      <c r="Q48" s="112">
        <v>143647.49</v>
      </c>
      <c r="R48" s="112">
        <v>156574.02</v>
      </c>
      <c r="S48" s="112">
        <v>155572.6</v>
      </c>
      <c r="T48" s="113">
        <v>60958.43</v>
      </c>
    </row>
    <row r="49" spans="1:20" ht="12.75">
      <c r="A49" s="3"/>
      <c r="B49" s="7" t="s">
        <v>300</v>
      </c>
      <c r="C49" s="7"/>
      <c r="D49" s="7"/>
      <c r="E49" s="7"/>
      <c r="F49" s="7"/>
      <c r="G49" s="112">
        <v>79546.61</v>
      </c>
      <c r="H49" s="112">
        <v>0</v>
      </c>
      <c r="I49" s="112">
        <v>0</v>
      </c>
      <c r="J49" s="112">
        <v>69415.25</v>
      </c>
      <c r="K49" s="112">
        <v>30405.0999</v>
      </c>
      <c r="L49" s="112">
        <v>118006.83</v>
      </c>
      <c r="M49" s="112">
        <v>116752.25</v>
      </c>
      <c r="N49" s="112">
        <v>74141.52</v>
      </c>
      <c r="O49" s="112">
        <v>71643.85</v>
      </c>
      <c r="P49" s="112">
        <v>0</v>
      </c>
      <c r="Q49" s="112">
        <v>143647.49</v>
      </c>
      <c r="R49" s="112">
        <v>156574.02</v>
      </c>
      <c r="S49" s="112">
        <v>155572.6</v>
      </c>
      <c r="T49" s="113">
        <v>60958.43</v>
      </c>
    </row>
    <row r="50" spans="1:20" ht="12.75">
      <c r="A50" s="3"/>
      <c r="B50" s="7"/>
      <c r="C50" s="7" t="s">
        <v>63</v>
      </c>
      <c r="D50" s="7"/>
      <c r="E50" s="7"/>
      <c r="F50" s="7"/>
      <c r="G50" s="105" t="s">
        <v>412</v>
      </c>
      <c r="H50" s="105" t="s">
        <v>412</v>
      </c>
      <c r="I50" s="105" t="s">
        <v>412</v>
      </c>
      <c r="J50" s="105" t="s">
        <v>412</v>
      </c>
      <c r="K50" s="105" t="s">
        <v>412</v>
      </c>
      <c r="L50" s="105" t="s">
        <v>412</v>
      </c>
      <c r="M50" s="105" t="s">
        <v>412</v>
      </c>
      <c r="N50" s="105" t="s">
        <v>412</v>
      </c>
      <c r="O50" s="105" t="s">
        <v>412</v>
      </c>
      <c r="P50" s="105" t="s">
        <v>412</v>
      </c>
      <c r="Q50" s="105" t="s">
        <v>412</v>
      </c>
      <c r="R50" s="105" t="s">
        <v>412</v>
      </c>
      <c r="S50" s="105" t="s">
        <v>412</v>
      </c>
      <c r="T50" s="106" t="s">
        <v>412</v>
      </c>
    </row>
    <row r="51" spans="1:20" ht="12.75">
      <c r="A51" s="3"/>
      <c r="B51" s="7"/>
      <c r="C51" s="7"/>
      <c r="D51" s="7"/>
      <c r="E51" s="7"/>
      <c r="F51" s="7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6"/>
    </row>
    <row r="52" spans="1:20" ht="12.75">
      <c r="A52" s="3"/>
      <c r="B52" s="7" t="s">
        <v>257</v>
      </c>
      <c r="C52" s="7"/>
      <c r="D52" s="7"/>
      <c r="E52" s="7"/>
      <c r="F52" s="7"/>
      <c r="G52" s="112">
        <v>6696.602739726033</v>
      </c>
      <c r="H52" s="112">
        <v>0</v>
      </c>
      <c r="I52" s="112">
        <v>0</v>
      </c>
      <c r="J52" s="112">
        <v>8286.283561643839</v>
      </c>
      <c r="K52" s="112">
        <v>1510.2739726027394</v>
      </c>
      <c r="L52" s="112">
        <v>10246.740000000005</v>
      </c>
      <c r="M52" s="112">
        <v>10795.600000000006</v>
      </c>
      <c r="N52" s="112">
        <v>6415.199999999997</v>
      </c>
      <c r="O52" s="112">
        <v>6095.890410958906</v>
      </c>
      <c r="P52" s="112">
        <v>0</v>
      </c>
      <c r="Q52" s="112">
        <v>12467.123287671246</v>
      </c>
      <c r="R52" s="112">
        <v>14197.424657534255</v>
      </c>
      <c r="S52" s="112">
        <v>14383.565479452052</v>
      </c>
      <c r="T52" s="113">
        <v>4967.260273972606</v>
      </c>
    </row>
    <row r="53" spans="1:20" ht="12.75">
      <c r="A53" s="3"/>
      <c r="B53" s="7" t="s">
        <v>65</v>
      </c>
      <c r="C53" s="7"/>
      <c r="D53" s="7"/>
      <c r="E53" s="7"/>
      <c r="F53" s="7"/>
      <c r="G53" s="112">
        <v>0</v>
      </c>
      <c r="H53" s="112">
        <v>0</v>
      </c>
      <c r="I53" s="112">
        <v>0</v>
      </c>
      <c r="J53" s="112">
        <v>0</v>
      </c>
      <c r="K53" s="112">
        <v>0</v>
      </c>
      <c r="L53" s="112">
        <v>0</v>
      </c>
      <c r="M53" s="112">
        <v>0</v>
      </c>
      <c r="N53" s="112">
        <v>0</v>
      </c>
      <c r="O53" s="112">
        <v>0</v>
      </c>
      <c r="P53" s="112">
        <v>0</v>
      </c>
      <c r="Q53" s="112">
        <v>0</v>
      </c>
      <c r="R53" s="112">
        <v>0</v>
      </c>
      <c r="S53" s="112">
        <v>0</v>
      </c>
      <c r="T53" s="113">
        <v>0</v>
      </c>
    </row>
    <row r="54" spans="1:20" ht="12.75">
      <c r="A54" s="3"/>
      <c r="B54" s="7" t="s">
        <v>67</v>
      </c>
      <c r="C54" s="7"/>
      <c r="D54" s="7"/>
      <c r="E54" s="7"/>
      <c r="F54" s="7"/>
      <c r="G54" s="112">
        <v>0</v>
      </c>
      <c r="H54" s="112">
        <v>0</v>
      </c>
      <c r="I54" s="112">
        <v>0</v>
      </c>
      <c r="J54" s="112">
        <v>0</v>
      </c>
      <c r="K54" s="112">
        <v>0</v>
      </c>
      <c r="L54" s="112">
        <v>0</v>
      </c>
      <c r="M54" s="112">
        <v>0</v>
      </c>
      <c r="N54" s="112">
        <v>0</v>
      </c>
      <c r="O54" s="112">
        <v>0</v>
      </c>
      <c r="P54" s="112">
        <v>0</v>
      </c>
      <c r="Q54" s="112">
        <v>0</v>
      </c>
      <c r="R54" s="112">
        <v>0</v>
      </c>
      <c r="S54" s="112">
        <v>0</v>
      </c>
      <c r="T54" s="113">
        <v>0</v>
      </c>
    </row>
    <row r="55" spans="1:20" ht="12.75">
      <c r="A55" s="3"/>
      <c r="B55" s="7"/>
      <c r="C55" s="7" t="s">
        <v>68</v>
      </c>
      <c r="D55" s="7"/>
      <c r="E55" s="7"/>
      <c r="F55" s="7"/>
      <c r="G55" s="112">
        <v>6696.602739726033</v>
      </c>
      <c r="H55" s="112">
        <v>0</v>
      </c>
      <c r="I55" s="112">
        <v>0</v>
      </c>
      <c r="J55" s="112">
        <v>8286.283561643839</v>
      </c>
      <c r="K55" s="112">
        <v>1510.2739726027394</v>
      </c>
      <c r="L55" s="112">
        <v>10246.740000000005</v>
      </c>
      <c r="M55" s="112">
        <v>10795.600000000006</v>
      </c>
      <c r="N55" s="112">
        <v>6415.199999999997</v>
      </c>
      <c r="O55" s="112">
        <v>6095.890410958906</v>
      </c>
      <c r="P55" s="112">
        <v>0</v>
      </c>
      <c r="Q55" s="112">
        <v>12467.123287671246</v>
      </c>
      <c r="R55" s="112">
        <v>14197.424657534255</v>
      </c>
      <c r="S55" s="112">
        <v>14383.565479452052</v>
      </c>
      <c r="T55" s="113">
        <v>4967.260273972606</v>
      </c>
    </row>
    <row r="56" spans="1:20" ht="12.75">
      <c r="A56" s="3"/>
      <c r="B56" s="7"/>
      <c r="C56" s="7"/>
      <c r="D56" s="7"/>
      <c r="E56" s="7"/>
      <c r="F56" s="7"/>
      <c r="G56" s="112"/>
      <c r="H56" s="112"/>
      <c r="I56" s="112"/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3"/>
    </row>
    <row r="57" spans="1:20" ht="12.75">
      <c r="A57" s="3"/>
      <c r="B57" s="11" t="s">
        <v>393</v>
      </c>
      <c r="C57" s="7"/>
      <c r="D57" s="7"/>
      <c r="E57" s="7"/>
      <c r="F57" s="7"/>
      <c r="G57" s="112">
        <v>0</v>
      </c>
      <c r="H57" s="112">
        <v>0</v>
      </c>
      <c r="I57" s="112">
        <v>0</v>
      </c>
      <c r="J57" s="112">
        <v>0</v>
      </c>
      <c r="K57" s="112">
        <v>0</v>
      </c>
      <c r="L57" s="112">
        <v>0</v>
      </c>
      <c r="M57" s="112">
        <v>0</v>
      </c>
      <c r="N57" s="112">
        <v>0</v>
      </c>
      <c r="O57" s="112">
        <v>0</v>
      </c>
      <c r="P57" s="112">
        <v>0</v>
      </c>
      <c r="Q57" s="112">
        <v>0</v>
      </c>
      <c r="R57" s="112">
        <v>0</v>
      </c>
      <c r="S57" s="112">
        <v>0</v>
      </c>
      <c r="T57" s="113">
        <v>0</v>
      </c>
    </row>
    <row r="58" spans="1:20" ht="12.75">
      <c r="A58" s="3"/>
      <c r="B58" s="7" t="s">
        <v>394</v>
      </c>
      <c r="C58" s="7"/>
      <c r="D58" s="7"/>
      <c r="E58" s="7"/>
      <c r="F58" s="7"/>
      <c r="G58" s="112">
        <v>0</v>
      </c>
      <c r="H58" s="112">
        <v>0</v>
      </c>
      <c r="I58" s="112">
        <v>0</v>
      </c>
      <c r="J58" s="112">
        <v>0</v>
      </c>
      <c r="K58" s="112">
        <v>350000</v>
      </c>
      <c r="L58" s="112">
        <v>0</v>
      </c>
      <c r="M58" s="112">
        <v>0</v>
      </c>
      <c r="N58" s="112">
        <v>0</v>
      </c>
      <c r="O58" s="112">
        <v>0</v>
      </c>
      <c r="P58" s="112">
        <v>0</v>
      </c>
      <c r="Q58" s="112">
        <v>0</v>
      </c>
      <c r="R58" s="112">
        <v>0</v>
      </c>
      <c r="S58" s="112">
        <v>0</v>
      </c>
      <c r="T58" s="113">
        <v>1550000</v>
      </c>
    </row>
    <row r="59" spans="1:20" ht="12.75">
      <c r="A59" s="3"/>
      <c r="B59" s="7"/>
      <c r="C59" s="7" t="s">
        <v>395</v>
      </c>
      <c r="D59" s="7"/>
      <c r="E59" s="7"/>
      <c r="F59" s="7"/>
      <c r="G59" s="105" t="s">
        <v>412</v>
      </c>
      <c r="H59" s="105" t="s">
        <v>412</v>
      </c>
      <c r="I59" s="105" t="s">
        <v>412</v>
      </c>
      <c r="J59" s="105" t="s">
        <v>412</v>
      </c>
      <c r="K59" s="105" t="s">
        <v>412</v>
      </c>
      <c r="L59" s="105" t="s">
        <v>412</v>
      </c>
      <c r="M59" s="105" t="s">
        <v>412</v>
      </c>
      <c r="N59" s="105" t="s">
        <v>412</v>
      </c>
      <c r="O59" s="105" t="s">
        <v>412</v>
      </c>
      <c r="P59" s="105" t="s">
        <v>412</v>
      </c>
      <c r="Q59" s="105" t="s">
        <v>412</v>
      </c>
      <c r="R59" s="105" t="s">
        <v>412</v>
      </c>
      <c r="S59" s="105" t="s">
        <v>412</v>
      </c>
      <c r="T59" s="106" t="s">
        <v>412</v>
      </c>
    </row>
    <row r="60" spans="1:20" ht="12.75">
      <c r="A60" s="3"/>
      <c r="B60" s="7"/>
      <c r="C60" s="7"/>
      <c r="D60" s="7"/>
      <c r="E60" s="7"/>
      <c r="F60" s="7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6"/>
    </row>
    <row r="61" spans="1:20" ht="12.75">
      <c r="A61" s="3"/>
      <c r="B61" s="7"/>
      <c r="C61" s="9" t="s">
        <v>71</v>
      </c>
      <c r="D61" s="7"/>
      <c r="E61" s="7"/>
      <c r="F61" s="7"/>
      <c r="G61" s="112">
        <v>79546.61</v>
      </c>
      <c r="H61" s="112">
        <v>0</v>
      </c>
      <c r="I61" s="112">
        <v>0</v>
      </c>
      <c r="J61" s="112">
        <v>69415.25</v>
      </c>
      <c r="K61" s="112">
        <v>380405.09990000003</v>
      </c>
      <c r="L61" s="112">
        <v>118006.83</v>
      </c>
      <c r="M61" s="112">
        <v>116752.25</v>
      </c>
      <c r="N61" s="112">
        <v>74141.52</v>
      </c>
      <c r="O61" s="112">
        <v>71643.85</v>
      </c>
      <c r="P61" s="112">
        <v>0</v>
      </c>
      <c r="Q61" s="112">
        <v>143647.49</v>
      </c>
      <c r="R61" s="112">
        <v>156574.02</v>
      </c>
      <c r="S61" s="112">
        <v>155572.6</v>
      </c>
      <c r="T61" s="113">
        <v>1610958.43</v>
      </c>
    </row>
    <row r="62" spans="1:20" ht="12.75">
      <c r="A62" s="15"/>
      <c r="B62" s="17"/>
      <c r="C62" s="64"/>
      <c r="D62" s="17"/>
      <c r="E62" s="17"/>
      <c r="F62" s="17"/>
      <c r="G62" s="313"/>
      <c r="H62" s="313"/>
      <c r="I62" s="313"/>
      <c r="J62" s="313"/>
      <c r="K62" s="313"/>
      <c r="L62" s="313"/>
      <c r="M62" s="313"/>
      <c r="N62" s="313"/>
      <c r="O62" s="313"/>
      <c r="P62" s="313"/>
      <c r="Q62" s="313"/>
      <c r="R62" s="313"/>
      <c r="S62" s="315"/>
      <c r="T62" s="316"/>
    </row>
    <row r="63" spans="1:20" ht="12.75">
      <c r="A63" s="13" t="s">
        <v>13</v>
      </c>
      <c r="B63" s="7"/>
      <c r="C63" s="9"/>
      <c r="D63" s="312" t="s">
        <v>396</v>
      </c>
      <c r="E63" s="7"/>
      <c r="F63" s="7"/>
      <c r="G63" s="112"/>
      <c r="H63" s="112"/>
      <c r="I63" s="112"/>
      <c r="J63" s="112"/>
      <c r="K63" s="112"/>
      <c r="L63" s="112"/>
      <c r="M63" s="112"/>
      <c r="N63" s="112"/>
      <c r="O63" s="112"/>
      <c r="P63" s="112"/>
      <c r="Q63" s="112"/>
      <c r="R63" s="112"/>
      <c r="S63" s="105"/>
      <c r="T63" s="314"/>
    </row>
    <row r="64" spans="1:20" ht="13.5" thickBot="1">
      <c r="A64" s="22" t="s">
        <v>14</v>
      </c>
      <c r="B64" s="10"/>
      <c r="C64" s="10"/>
      <c r="D64" s="10"/>
      <c r="E64" s="10"/>
      <c r="F64" s="10"/>
      <c r="G64" s="37"/>
      <c r="H64" s="37"/>
      <c r="I64" s="37"/>
      <c r="J64" s="37"/>
      <c r="K64" s="37"/>
      <c r="L64" s="37"/>
      <c r="M64" s="37"/>
      <c r="N64" s="37"/>
      <c r="O64" s="37"/>
      <c r="P64" s="37"/>
      <c r="Q64" s="37"/>
      <c r="R64" s="37"/>
      <c r="S64" s="37"/>
      <c r="T64" s="6"/>
    </row>
    <row r="65" ht="13.5" thickBot="1"/>
    <row r="66" spans="1:20" ht="12.75">
      <c r="A66" s="31" t="s">
        <v>60</v>
      </c>
      <c r="B66" s="8"/>
      <c r="C66" s="8"/>
      <c r="D66" s="8"/>
      <c r="E66" s="8"/>
      <c r="F66" s="8"/>
      <c r="G66" s="32" t="s">
        <v>119</v>
      </c>
      <c r="H66" s="32" t="s">
        <v>120</v>
      </c>
      <c r="I66" s="32" t="s">
        <v>121</v>
      </c>
      <c r="J66" s="32" t="s">
        <v>123</v>
      </c>
      <c r="K66" s="32" t="s">
        <v>122</v>
      </c>
      <c r="L66" s="32" t="s">
        <v>124</v>
      </c>
      <c r="M66" s="32" t="s">
        <v>125</v>
      </c>
      <c r="N66" s="32" t="s">
        <v>126</v>
      </c>
      <c r="O66" s="32" t="s">
        <v>127</v>
      </c>
      <c r="P66" s="32" t="s">
        <v>128</v>
      </c>
      <c r="Q66" s="32" t="s">
        <v>129</v>
      </c>
      <c r="R66" s="32" t="s">
        <v>130</v>
      </c>
      <c r="S66" s="32"/>
      <c r="T66" s="33"/>
    </row>
    <row r="67" spans="1:20" ht="12.75">
      <c r="A67" s="3"/>
      <c r="B67" s="7"/>
      <c r="C67" s="7"/>
      <c r="D67" s="7"/>
      <c r="E67" s="7"/>
      <c r="F67" s="7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4"/>
    </row>
    <row r="68" spans="1:20" ht="12.75">
      <c r="A68" s="3"/>
      <c r="B68" s="7" t="s">
        <v>298</v>
      </c>
      <c r="C68" s="7"/>
      <c r="D68" s="7"/>
      <c r="E68" s="7"/>
      <c r="F68" s="7"/>
      <c r="G68" s="112">
        <v>160712.33589041096</v>
      </c>
      <c r="H68" s="112">
        <v>118710.34</v>
      </c>
      <c r="I68" s="112">
        <v>125325.16</v>
      </c>
      <c r="J68" s="112">
        <v>0</v>
      </c>
      <c r="K68" s="112">
        <v>66174.88</v>
      </c>
      <c r="L68" s="112">
        <v>0</v>
      </c>
      <c r="M68" s="112">
        <v>0</v>
      </c>
      <c r="N68" s="112">
        <v>72540.66</v>
      </c>
      <c r="O68" s="112">
        <v>88096</v>
      </c>
      <c r="P68" s="112">
        <v>88718.18000000001</v>
      </c>
      <c r="Q68" s="112">
        <v>93296.10999999999</v>
      </c>
      <c r="R68" s="112">
        <v>0</v>
      </c>
      <c r="S68" s="112"/>
      <c r="T68" s="113"/>
    </row>
    <row r="69" spans="1:20" ht="12.75">
      <c r="A69" s="3"/>
      <c r="B69" s="7" t="s">
        <v>299</v>
      </c>
      <c r="C69" s="7"/>
      <c r="D69" s="7"/>
      <c r="E69" s="7"/>
      <c r="F69" s="7"/>
      <c r="G69" s="112">
        <v>147671.24</v>
      </c>
      <c r="H69" s="112">
        <v>108344.17</v>
      </c>
      <c r="I69" s="112">
        <v>115705.66</v>
      </c>
      <c r="J69" s="112">
        <v>0</v>
      </c>
      <c r="K69" s="112">
        <v>61401.43</v>
      </c>
      <c r="L69" s="112">
        <v>0</v>
      </c>
      <c r="M69" s="112">
        <v>0</v>
      </c>
      <c r="N69" s="112">
        <v>66429.09</v>
      </c>
      <c r="O69" s="112">
        <v>81696</v>
      </c>
      <c r="P69" s="112">
        <v>82270.96</v>
      </c>
      <c r="Q69" s="112">
        <v>87026.98999999999</v>
      </c>
      <c r="R69" s="112">
        <v>0</v>
      </c>
      <c r="S69" s="112"/>
      <c r="T69" s="113"/>
    </row>
    <row r="70" spans="1:20" ht="12.75">
      <c r="A70" s="3"/>
      <c r="B70" s="7" t="s">
        <v>300</v>
      </c>
      <c r="C70" s="7"/>
      <c r="D70" s="7"/>
      <c r="E70" s="7"/>
      <c r="F70" s="7"/>
      <c r="G70" s="112">
        <v>147671.24</v>
      </c>
      <c r="H70" s="112">
        <v>108344.17</v>
      </c>
      <c r="I70" s="112">
        <v>115705.66</v>
      </c>
      <c r="J70" s="112">
        <v>0</v>
      </c>
      <c r="K70" s="112">
        <v>61401.43</v>
      </c>
      <c r="L70" s="112">
        <v>0</v>
      </c>
      <c r="M70" s="112">
        <v>0</v>
      </c>
      <c r="N70" s="112">
        <v>66429.09</v>
      </c>
      <c r="O70" s="112">
        <v>81696</v>
      </c>
      <c r="P70" s="112">
        <v>82270.96</v>
      </c>
      <c r="Q70" s="112">
        <v>87026.98999999999</v>
      </c>
      <c r="R70" s="112">
        <v>0</v>
      </c>
      <c r="S70" s="112"/>
      <c r="T70" s="113"/>
    </row>
    <row r="71" spans="1:20" ht="12.75">
      <c r="A71" s="3"/>
      <c r="B71" s="7"/>
      <c r="C71" s="7" t="s">
        <v>63</v>
      </c>
      <c r="D71" s="7"/>
      <c r="E71" s="7"/>
      <c r="F71" s="7"/>
      <c r="G71" s="105" t="s">
        <v>412</v>
      </c>
      <c r="H71" s="105" t="s">
        <v>412</v>
      </c>
      <c r="I71" s="105" t="s">
        <v>412</v>
      </c>
      <c r="J71" s="105" t="s">
        <v>412</v>
      </c>
      <c r="K71" s="105" t="s">
        <v>412</v>
      </c>
      <c r="L71" s="105" t="s">
        <v>412</v>
      </c>
      <c r="M71" s="105" t="s">
        <v>412</v>
      </c>
      <c r="N71" s="105" t="s">
        <v>412</v>
      </c>
      <c r="O71" s="105" t="s">
        <v>412</v>
      </c>
      <c r="P71" s="105" t="s">
        <v>412</v>
      </c>
      <c r="Q71" s="105" t="s">
        <v>412</v>
      </c>
      <c r="R71" s="105" t="s">
        <v>412</v>
      </c>
      <c r="S71" s="105"/>
      <c r="T71" s="106"/>
    </row>
    <row r="72" spans="1:20" ht="12.75">
      <c r="A72" s="3"/>
      <c r="B72" s="7"/>
      <c r="C72" s="7"/>
      <c r="D72" s="7"/>
      <c r="E72" s="7"/>
      <c r="F72" s="7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6"/>
    </row>
    <row r="73" spans="1:20" ht="12.75">
      <c r="A73" s="3"/>
      <c r="B73" s="7" t="s">
        <v>257</v>
      </c>
      <c r="C73" s="7"/>
      <c r="D73" s="7"/>
      <c r="E73" s="7"/>
      <c r="F73" s="7"/>
      <c r="G73" s="112">
        <v>13041.095890410972</v>
      </c>
      <c r="H73" s="112">
        <v>10366.169999999998</v>
      </c>
      <c r="I73" s="112">
        <v>9619.5</v>
      </c>
      <c r="J73" s="112">
        <v>0</v>
      </c>
      <c r="K73" s="112">
        <v>4773.450000000004</v>
      </c>
      <c r="L73" s="112">
        <v>0</v>
      </c>
      <c r="M73" s="112">
        <v>0</v>
      </c>
      <c r="N73" s="112">
        <v>6111.570000000007</v>
      </c>
      <c r="O73" s="112">
        <v>6400</v>
      </c>
      <c r="P73" s="112">
        <v>6447.220000000001</v>
      </c>
      <c r="Q73" s="112">
        <v>6269.119999999995</v>
      </c>
      <c r="R73" s="112">
        <v>0</v>
      </c>
      <c r="S73" s="112"/>
      <c r="T73" s="113"/>
    </row>
    <row r="74" spans="1:20" ht="12.75">
      <c r="A74" s="3"/>
      <c r="B74" s="7" t="s">
        <v>65</v>
      </c>
      <c r="C74" s="7"/>
      <c r="D74" s="7"/>
      <c r="E74" s="7"/>
      <c r="F74" s="7"/>
      <c r="G74" s="112">
        <v>0</v>
      </c>
      <c r="H74" s="112">
        <v>0</v>
      </c>
      <c r="I74" s="112">
        <v>0</v>
      </c>
      <c r="J74" s="112">
        <v>0</v>
      </c>
      <c r="K74" s="112">
        <v>0</v>
      </c>
      <c r="L74" s="112">
        <v>0</v>
      </c>
      <c r="M74" s="112">
        <v>0</v>
      </c>
      <c r="N74" s="112">
        <v>0</v>
      </c>
      <c r="O74" s="112">
        <v>0</v>
      </c>
      <c r="P74" s="112">
        <v>0</v>
      </c>
      <c r="Q74" s="112">
        <v>0</v>
      </c>
      <c r="R74" s="112">
        <v>0</v>
      </c>
      <c r="S74" s="112"/>
      <c r="T74" s="113"/>
    </row>
    <row r="75" spans="1:20" ht="12.75">
      <c r="A75" s="3"/>
      <c r="B75" s="7" t="s">
        <v>67</v>
      </c>
      <c r="C75" s="7"/>
      <c r="D75" s="7"/>
      <c r="E75" s="7"/>
      <c r="F75" s="7"/>
      <c r="G75" s="112">
        <v>0</v>
      </c>
      <c r="H75" s="112">
        <v>0</v>
      </c>
      <c r="I75" s="112">
        <v>0</v>
      </c>
      <c r="J75" s="112">
        <v>0</v>
      </c>
      <c r="K75" s="112">
        <v>0</v>
      </c>
      <c r="L75" s="112">
        <v>0</v>
      </c>
      <c r="M75" s="112">
        <v>0</v>
      </c>
      <c r="N75" s="112">
        <v>0</v>
      </c>
      <c r="O75" s="112">
        <v>0</v>
      </c>
      <c r="P75" s="112">
        <v>0</v>
      </c>
      <c r="Q75" s="112">
        <v>0</v>
      </c>
      <c r="R75" s="112">
        <v>0</v>
      </c>
      <c r="S75" s="112"/>
      <c r="T75" s="113"/>
    </row>
    <row r="76" spans="1:20" ht="12.75">
      <c r="A76" s="3"/>
      <c r="B76" s="7"/>
      <c r="C76" s="7" t="s">
        <v>68</v>
      </c>
      <c r="D76" s="7"/>
      <c r="E76" s="7"/>
      <c r="F76" s="7"/>
      <c r="G76" s="112">
        <v>13041.095890410972</v>
      </c>
      <c r="H76" s="112">
        <v>10366.169999999998</v>
      </c>
      <c r="I76" s="112">
        <v>9619.5</v>
      </c>
      <c r="J76" s="112">
        <v>0</v>
      </c>
      <c r="K76" s="112">
        <v>4773.450000000004</v>
      </c>
      <c r="L76" s="112">
        <v>0</v>
      </c>
      <c r="M76" s="112">
        <v>0</v>
      </c>
      <c r="N76" s="112">
        <v>6111.570000000007</v>
      </c>
      <c r="O76" s="112">
        <v>6400</v>
      </c>
      <c r="P76" s="112">
        <v>6447.220000000001</v>
      </c>
      <c r="Q76" s="112">
        <v>6269.119999999995</v>
      </c>
      <c r="R76" s="112">
        <v>0</v>
      </c>
      <c r="S76" s="112"/>
      <c r="T76" s="113"/>
    </row>
    <row r="77" spans="1:20" ht="12.75">
      <c r="A77" s="3"/>
      <c r="B77" s="7"/>
      <c r="C77" s="7"/>
      <c r="D77" s="7"/>
      <c r="E77" s="7"/>
      <c r="F77" s="7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3"/>
    </row>
    <row r="78" spans="1:20" ht="12.75">
      <c r="A78" s="3"/>
      <c r="B78" s="11" t="s">
        <v>393</v>
      </c>
      <c r="C78" s="7"/>
      <c r="D78" s="7"/>
      <c r="E78" s="7"/>
      <c r="F78" s="7"/>
      <c r="G78" s="112">
        <v>0</v>
      </c>
      <c r="H78" s="112">
        <v>0</v>
      </c>
      <c r="I78" s="112">
        <v>0</v>
      </c>
      <c r="J78" s="112">
        <v>0</v>
      </c>
      <c r="K78" s="112">
        <v>0</v>
      </c>
      <c r="L78" s="112">
        <v>0</v>
      </c>
      <c r="M78" s="112">
        <v>0</v>
      </c>
      <c r="N78" s="112">
        <v>0</v>
      </c>
      <c r="O78" s="112">
        <v>0</v>
      </c>
      <c r="P78" s="112">
        <v>0</v>
      </c>
      <c r="Q78" s="112">
        <v>0</v>
      </c>
      <c r="R78" s="112">
        <v>0</v>
      </c>
      <c r="S78" s="112"/>
      <c r="T78" s="113"/>
    </row>
    <row r="79" spans="1:20" ht="12.75">
      <c r="A79" s="3"/>
      <c r="B79" s="7" t="s">
        <v>394</v>
      </c>
      <c r="C79" s="7"/>
      <c r="D79" s="7"/>
      <c r="E79" s="7"/>
      <c r="F79" s="7"/>
      <c r="G79" s="112">
        <v>0</v>
      </c>
      <c r="H79" s="112">
        <v>0</v>
      </c>
      <c r="I79" s="112">
        <v>0</v>
      </c>
      <c r="J79" s="112">
        <v>850000</v>
      </c>
      <c r="K79" s="112">
        <v>700000</v>
      </c>
      <c r="L79" s="112">
        <v>350000</v>
      </c>
      <c r="M79" s="112">
        <v>1150000</v>
      </c>
      <c r="N79" s="112">
        <v>0</v>
      </c>
      <c r="O79" s="112">
        <v>0</v>
      </c>
      <c r="P79" s="112">
        <v>0</v>
      </c>
      <c r="Q79" s="112">
        <v>5250000</v>
      </c>
      <c r="R79" s="112">
        <v>300000</v>
      </c>
      <c r="S79" s="112"/>
      <c r="T79" s="113"/>
    </row>
    <row r="80" spans="1:20" ht="12.75">
      <c r="A80" s="3"/>
      <c r="B80" s="7"/>
      <c r="C80" s="7" t="s">
        <v>395</v>
      </c>
      <c r="D80" s="7"/>
      <c r="E80" s="7"/>
      <c r="F80" s="7"/>
      <c r="G80" s="105" t="s">
        <v>412</v>
      </c>
      <c r="H80" s="105" t="s">
        <v>412</v>
      </c>
      <c r="I80" s="105" t="s">
        <v>412</v>
      </c>
      <c r="J80" s="105" t="s">
        <v>412</v>
      </c>
      <c r="K80" s="105" t="s">
        <v>412</v>
      </c>
      <c r="L80" s="105" t="s">
        <v>412</v>
      </c>
      <c r="M80" s="105" t="s">
        <v>412</v>
      </c>
      <c r="N80" s="105" t="s">
        <v>412</v>
      </c>
      <c r="O80" s="105" t="s">
        <v>412</v>
      </c>
      <c r="P80" s="105" t="s">
        <v>412</v>
      </c>
      <c r="Q80" s="105" t="s">
        <v>412</v>
      </c>
      <c r="R80" s="105" t="s">
        <v>412</v>
      </c>
      <c r="S80" s="105"/>
      <c r="T80" s="106"/>
    </row>
    <row r="81" spans="1:20" ht="12.75">
      <c r="A81" s="3"/>
      <c r="B81" s="7"/>
      <c r="C81" s="7"/>
      <c r="D81" s="7"/>
      <c r="E81" s="7"/>
      <c r="F81" s="7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6"/>
    </row>
    <row r="82" spans="1:20" ht="12.75">
      <c r="A82" s="3"/>
      <c r="B82" s="7"/>
      <c r="C82" s="9" t="s">
        <v>71</v>
      </c>
      <c r="D82" s="7"/>
      <c r="E82" s="7"/>
      <c r="F82" s="7"/>
      <c r="G82" s="112">
        <v>147671.24</v>
      </c>
      <c r="H82" s="112">
        <v>108344.17</v>
      </c>
      <c r="I82" s="112">
        <v>115705.66</v>
      </c>
      <c r="J82" s="112">
        <v>850000</v>
      </c>
      <c r="K82" s="112">
        <v>761401.43</v>
      </c>
      <c r="L82" s="112">
        <v>350000</v>
      </c>
      <c r="M82" s="112">
        <v>1150000</v>
      </c>
      <c r="N82" s="112">
        <v>66429.09</v>
      </c>
      <c r="O82" s="112">
        <v>81696</v>
      </c>
      <c r="P82" s="112">
        <v>82270.96</v>
      </c>
      <c r="Q82" s="112">
        <v>5337026.99</v>
      </c>
      <c r="R82" s="112">
        <v>300000</v>
      </c>
      <c r="S82" s="112"/>
      <c r="T82" s="113"/>
    </row>
    <row r="83" spans="1:20" ht="12.75">
      <c r="A83" s="15"/>
      <c r="B83" s="17"/>
      <c r="C83" s="64"/>
      <c r="D83" s="17"/>
      <c r="E83" s="17"/>
      <c r="F83" s="17"/>
      <c r="G83" s="313"/>
      <c r="H83" s="313"/>
      <c r="I83" s="313"/>
      <c r="J83" s="313"/>
      <c r="K83" s="313"/>
      <c r="L83" s="313"/>
      <c r="M83" s="313"/>
      <c r="N83" s="313"/>
      <c r="O83" s="313"/>
      <c r="P83" s="313"/>
      <c r="Q83" s="313"/>
      <c r="R83" s="313"/>
      <c r="S83" s="315"/>
      <c r="T83" s="316"/>
    </row>
    <row r="84" spans="1:20" ht="12.75">
      <c r="A84" s="13" t="s">
        <v>13</v>
      </c>
      <c r="B84" s="7"/>
      <c r="C84" s="9"/>
      <c r="D84" s="312" t="s">
        <v>396</v>
      </c>
      <c r="E84" s="7"/>
      <c r="F84" s="7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05"/>
      <c r="T84" s="314"/>
    </row>
    <row r="85" spans="1:20" ht="13.5" thickBot="1">
      <c r="A85" s="22" t="s">
        <v>14</v>
      </c>
      <c r="B85" s="10"/>
      <c r="C85" s="10"/>
      <c r="D85" s="10"/>
      <c r="E85" s="10"/>
      <c r="F85" s="10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6"/>
    </row>
    <row r="87" spans="7:9" ht="12.75">
      <c r="G87" s="116"/>
      <c r="H87" s="117"/>
      <c r="I87" s="116"/>
    </row>
    <row r="88" ht="12.75">
      <c r="G88" s="116"/>
    </row>
    <row r="89" ht="12.75">
      <c r="G89" s="116"/>
    </row>
  </sheetData>
  <sheetProtection/>
  <mergeCells count="5">
    <mergeCell ref="L2:M4"/>
    <mergeCell ref="E4:G4"/>
    <mergeCell ref="E5:G5"/>
    <mergeCell ref="B4:D4"/>
    <mergeCell ref="B5:D5"/>
  </mergeCells>
  <printOptions/>
  <pageMargins left="0.28" right="0.24" top="0.35" bottom="0.31" header="0.5" footer="0.33"/>
  <pageSetup fitToHeight="1" fitToWidth="1" horizontalDpi="600" verticalDpi="600" orientation="landscape" scale="48" r:id="rId1"/>
  <headerFooter alignWithMargins="0">
    <oddFooter>&amp;L&amp;"Arial,Bold"Vermont Student Assistance Corp.&amp;RPage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58"/>
  <sheetViews>
    <sheetView showGridLines="0" zoomScalePageLayoutView="0" workbookViewId="0" topLeftCell="A1">
      <selection activeCell="E58" sqref="E58"/>
    </sheetView>
  </sheetViews>
  <sheetFormatPr defaultColWidth="9.140625" defaultRowHeight="12.75"/>
  <cols>
    <col min="1" max="1" width="17.8515625" style="93" bestFit="1" customWidth="1"/>
    <col min="2" max="2" width="35.00390625" style="93" customWidth="1"/>
    <col min="3" max="3" width="4.421875" style="93" customWidth="1"/>
    <col min="4" max="4" width="14.421875" style="93" bestFit="1" customWidth="1"/>
    <col min="5" max="5" width="14.57421875" style="93" bestFit="1" customWidth="1"/>
    <col min="6" max="16384" width="9.140625" style="93" customWidth="1"/>
  </cols>
  <sheetData>
    <row r="1" spans="1:7" s="86" customFormat="1" ht="12.75" customHeight="1">
      <c r="A1" s="378" t="s">
        <v>189</v>
      </c>
      <c r="B1" s="378"/>
      <c r="C1" s="378"/>
      <c r="D1" s="378"/>
      <c r="E1" s="378"/>
      <c r="F1" s="378"/>
      <c r="G1" s="378"/>
    </row>
    <row r="2" spans="1:7" s="89" customFormat="1" ht="12.75">
      <c r="A2" s="87"/>
      <c r="B2" s="88"/>
      <c r="C2" s="88"/>
      <c r="D2" s="88"/>
      <c r="F2" s="88"/>
      <c r="G2" s="88"/>
    </row>
    <row r="3" spans="1:7" s="86" customFormat="1" ht="12.75" customHeight="1">
      <c r="A3" s="378" t="s">
        <v>190</v>
      </c>
      <c r="B3" s="378"/>
      <c r="C3" s="378"/>
      <c r="D3" s="378"/>
      <c r="E3" s="378"/>
      <c r="F3" s="378"/>
      <c r="G3" s="378"/>
    </row>
    <row r="4" spans="1:7" s="86" customFormat="1" ht="12.75">
      <c r="A4" s="70"/>
      <c r="B4" s="70"/>
      <c r="C4" s="70"/>
      <c r="D4" s="70"/>
      <c r="F4" s="70"/>
      <c r="G4" s="70"/>
    </row>
    <row r="5" spans="1:7" s="90" customFormat="1" ht="12.75" customHeight="1">
      <c r="A5" s="379" t="s">
        <v>54</v>
      </c>
      <c r="B5" s="379"/>
      <c r="C5" s="379"/>
      <c r="D5" s="379"/>
      <c r="E5" s="379"/>
      <c r="F5" s="379"/>
      <c r="G5" s="379"/>
    </row>
    <row r="6" spans="1:7" s="90" customFormat="1" ht="12.75">
      <c r="A6" s="71"/>
      <c r="B6" s="71"/>
      <c r="C6" s="71"/>
      <c r="D6" s="71"/>
      <c r="E6" s="71"/>
      <c r="F6" s="71"/>
      <c r="G6" s="71"/>
    </row>
    <row r="7" spans="1:7" s="90" customFormat="1" ht="12.75">
      <c r="A7" s="71"/>
      <c r="B7" s="71"/>
      <c r="C7" s="71"/>
      <c r="D7" s="71"/>
      <c r="E7" s="71"/>
      <c r="F7" s="71"/>
      <c r="G7" s="71"/>
    </row>
    <row r="8" spans="1:7" s="90" customFormat="1" ht="12.75">
      <c r="A8" s="71"/>
      <c r="B8" s="71"/>
      <c r="C8" s="71"/>
      <c r="D8" s="71"/>
      <c r="E8" s="71"/>
      <c r="F8" s="71"/>
      <c r="G8" s="71"/>
    </row>
    <row r="9" spans="1:7" s="90" customFormat="1" ht="12.75">
      <c r="A9" s="71"/>
      <c r="B9" s="71"/>
      <c r="C9" s="71"/>
      <c r="D9" s="71"/>
      <c r="E9" s="71"/>
      <c r="F9" s="71"/>
      <c r="G9" s="71"/>
    </row>
    <row r="10" spans="1:7" s="91" customFormat="1" ht="12.75">
      <c r="A10" s="85"/>
      <c r="B10" s="85"/>
      <c r="C10" s="85"/>
      <c r="D10" s="72" t="s">
        <v>240</v>
      </c>
      <c r="E10" s="72" t="s">
        <v>240</v>
      </c>
      <c r="F10" s="73"/>
      <c r="G10" s="73"/>
    </row>
    <row r="11" spans="1:7" s="91" customFormat="1" ht="12.75">
      <c r="A11" s="73"/>
      <c r="B11" s="73"/>
      <c r="C11" s="73"/>
      <c r="D11" s="72" t="s">
        <v>241</v>
      </c>
      <c r="E11" s="72" t="s">
        <v>241</v>
      </c>
      <c r="F11" s="73"/>
      <c r="G11" s="73"/>
    </row>
    <row r="12" spans="1:7" s="91" customFormat="1" ht="12.75">
      <c r="A12" s="73"/>
      <c r="B12" s="73"/>
      <c r="C12" s="73"/>
      <c r="D12" s="74" t="s">
        <v>392</v>
      </c>
      <c r="E12" s="74" t="s">
        <v>397</v>
      </c>
      <c r="F12" s="73"/>
      <c r="G12" s="73"/>
    </row>
    <row r="13" spans="1:7" s="92" customFormat="1" ht="12.75">
      <c r="A13" s="75" t="s">
        <v>40</v>
      </c>
      <c r="B13" s="76"/>
      <c r="C13" s="76"/>
      <c r="D13" s="73"/>
      <c r="E13" s="73"/>
      <c r="F13" s="76"/>
      <c r="G13" s="76"/>
    </row>
    <row r="14" spans="1:7" s="92" customFormat="1" ht="12.75">
      <c r="A14" s="75" t="s">
        <v>191</v>
      </c>
      <c r="B14" s="76"/>
      <c r="C14" s="76"/>
      <c r="D14" s="73"/>
      <c r="E14" s="73"/>
      <c r="F14" s="76"/>
      <c r="G14" s="76"/>
    </row>
    <row r="15" spans="1:7" s="92" customFormat="1" ht="12.75">
      <c r="A15" s="76"/>
      <c r="B15" s="75" t="s">
        <v>192</v>
      </c>
      <c r="C15" s="76"/>
      <c r="D15" s="77">
        <v>0</v>
      </c>
      <c r="E15" s="77">
        <v>0</v>
      </c>
      <c r="F15" s="76"/>
      <c r="G15" s="76"/>
    </row>
    <row r="16" spans="1:7" s="92" customFormat="1" ht="12.75">
      <c r="A16" s="76"/>
      <c r="B16" s="75" t="s">
        <v>193</v>
      </c>
      <c r="C16" s="76"/>
      <c r="D16" s="77">
        <v>13185535.29</v>
      </c>
      <c r="E16" s="77">
        <v>12332603.41</v>
      </c>
      <c r="F16" s="76"/>
      <c r="G16" s="76"/>
    </row>
    <row r="17" spans="1:7" s="92" customFormat="1" ht="12.75">
      <c r="A17" s="76"/>
      <c r="B17" s="75" t="s">
        <v>194</v>
      </c>
      <c r="C17" s="76"/>
      <c r="D17" s="77">
        <v>133056783.95</v>
      </c>
      <c r="E17" s="77">
        <v>163063008.72</v>
      </c>
      <c r="F17" s="76"/>
      <c r="G17" s="76"/>
    </row>
    <row r="18" spans="1:7" s="92" customFormat="1" ht="12.75">
      <c r="A18" s="76"/>
      <c r="B18" s="75" t="s">
        <v>270</v>
      </c>
      <c r="C18" s="76"/>
      <c r="D18" s="77">
        <v>7370000</v>
      </c>
      <c r="E18" s="77">
        <v>7370000</v>
      </c>
      <c r="F18" s="76"/>
      <c r="G18" s="76"/>
    </row>
    <row r="19" spans="1:7" s="92" customFormat="1" ht="12.75">
      <c r="A19" s="76"/>
      <c r="B19" s="75" t="s">
        <v>195</v>
      </c>
      <c r="C19" s="76"/>
      <c r="D19" s="78">
        <v>153612319.24</v>
      </c>
      <c r="E19" s="78">
        <v>182765612.13</v>
      </c>
      <c r="F19" s="76"/>
      <c r="G19" s="76"/>
    </row>
    <row r="20" spans="1:7" s="92" customFormat="1" ht="12.75">
      <c r="A20" s="75" t="s">
        <v>196</v>
      </c>
      <c r="B20" s="76"/>
      <c r="C20" s="76"/>
      <c r="D20" s="76"/>
      <c r="E20" s="76"/>
      <c r="F20" s="76"/>
      <c r="G20" s="76"/>
    </row>
    <row r="21" spans="1:7" s="92" customFormat="1" ht="12.75">
      <c r="A21" s="76"/>
      <c r="B21" s="75" t="s">
        <v>197</v>
      </c>
      <c r="C21" s="76"/>
      <c r="D21" s="77">
        <v>9173.62</v>
      </c>
      <c r="E21" s="77">
        <v>16997.36</v>
      </c>
      <c r="F21" s="76"/>
      <c r="G21" s="76"/>
    </row>
    <row r="22" spans="1:7" s="92" customFormat="1" ht="12.75">
      <c r="A22" s="76"/>
      <c r="B22" s="75" t="s">
        <v>198</v>
      </c>
      <c r="C22" s="76"/>
      <c r="D22" s="77">
        <v>1352185073.67</v>
      </c>
      <c r="E22" s="77">
        <v>1319431618.58</v>
      </c>
      <c r="F22" s="76"/>
      <c r="G22" s="76"/>
    </row>
    <row r="23" spans="1:7" s="92" customFormat="1" ht="12.75">
      <c r="A23" s="76"/>
      <c r="B23" s="75" t="s">
        <v>199</v>
      </c>
      <c r="C23" s="76"/>
      <c r="D23" s="77">
        <v>-30920539.93</v>
      </c>
      <c r="E23" s="77">
        <v>-30920539.93</v>
      </c>
      <c r="F23" s="76"/>
      <c r="G23" s="76"/>
    </row>
    <row r="24" spans="1:7" s="92" customFormat="1" ht="12.75">
      <c r="A24" s="76"/>
      <c r="B24" s="75" t="s">
        <v>200</v>
      </c>
      <c r="C24" s="76"/>
      <c r="D24" s="77">
        <v>-2952452.22</v>
      </c>
      <c r="E24" s="77">
        <v>-2752098.38</v>
      </c>
      <c r="F24" s="76"/>
      <c r="G24" s="76"/>
    </row>
    <row r="25" spans="1:7" s="92" customFormat="1" ht="12.75">
      <c r="A25" s="76"/>
      <c r="B25" s="75" t="s">
        <v>201</v>
      </c>
      <c r="C25" s="76"/>
      <c r="D25" s="77">
        <v>1328466.24</v>
      </c>
      <c r="E25" s="77">
        <v>1013464.15</v>
      </c>
      <c r="F25" s="76"/>
      <c r="G25" s="76"/>
    </row>
    <row r="26" spans="1:7" s="92" customFormat="1" ht="12.75">
      <c r="A26" s="76"/>
      <c r="B26" s="75" t="s">
        <v>202</v>
      </c>
      <c r="C26" s="76"/>
      <c r="D26" s="77">
        <v>28976932.77</v>
      </c>
      <c r="E26" s="77">
        <v>24177257.16</v>
      </c>
      <c r="F26" s="76"/>
      <c r="G26" s="76"/>
    </row>
    <row r="27" spans="1:7" s="92" customFormat="1" ht="12.75">
      <c r="A27" s="76"/>
      <c r="B27" s="75" t="s">
        <v>326</v>
      </c>
      <c r="C27" s="76"/>
      <c r="D27" s="77">
        <v>2075433.07</v>
      </c>
      <c r="E27" s="77">
        <v>1943706.77</v>
      </c>
      <c r="F27" s="76"/>
      <c r="G27" s="76"/>
    </row>
    <row r="28" spans="1:7" s="92" customFormat="1" ht="12.75">
      <c r="A28" s="76"/>
      <c r="B28" s="75" t="s">
        <v>327</v>
      </c>
      <c r="C28" s="76"/>
      <c r="D28" s="77">
        <v>-7548094.37</v>
      </c>
      <c r="E28" s="77">
        <v>-7244419.87</v>
      </c>
      <c r="F28" s="76"/>
      <c r="G28" s="76"/>
    </row>
    <row r="29" spans="1:7" s="92" customFormat="1" ht="12.75">
      <c r="A29" s="76"/>
      <c r="B29" s="75" t="s">
        <v>203</v>
      </c>
      <c r="C29" s="76"/>
      <c r="D29" s="78">
        <v>1343153992.85</v>
      </c>
      <c r="E29" s="78">
        <v>1305665985.84</v>
      </c>
      <c r="F29" s="76"/>
      <c r="G29" s="76"/>
    </row>
    <row r="30" spans="1:7" s="92" customFormat="1" ht="12.75">
      <c r="A30" s="76"/>
      <c r="B30" s="76"/>
      <c r="C30" s="76"/>
      <c r="D30" s="76"/>
      <c r="E30" s="76"/>
      <c r="F30" s="76"/>
      <c r="G30" s="76"/>
    </row>
    <row r="31" spans="1:7" s="92" customFormat="1" ht="12.75">
      <c r="A31" s="75" t="s">
        <v>204</v>
      </c>
      <c r="B31" s="76"/>
      <c r="C31" s="76"/>
      <c r="D31" s="76"/>
      <c r="E31" s="76"/>
      <c r="F31" s="76"/>
      <c r="G31" s="76"/>
    </row>
    <row r="32" spans="1:7" s="92" customFormat="1" ht="12.75">
      <c r="A32" s="76"/>
      <c r="B32" s="75" t="s">
        <v>205</v>
      </c>
      <c r="C32" s="76"/>
      <c r="D32" s="77">
        <v>5943878.27</v>
      </c>
      <c r="E32" s="77">
        <v>5694623.31</v>
      </c>
      <c r="F32" s="76"/>
      <c r="G32" s="76"/>
    </row>
    <row r="33" spans="1:7" s="92" customFormat="1" ht="12.75">
      <c r="A33" s="76"/>
      <c r="B33" s="75" t="s">
        <v>206</v>
      </c>
      <c r="C33" s="76"/>
      <c r="D33" s="77">
        <v>282168.91</v>
      </c>
      <c r="E33" s="77">
        <v>1792827.5</v>
      </c>
      <c r="F33" s="76"/>
      <c r="G33" s="76"/>
    </row>
    <row r="34" spans="1:7" s="92" customFormat="1" ht="12.75">
      <c r="A34" s="76"/>
      <c r="B34" s="75" t="s">
        <v>207</v>
      </c>
      <c r="C34" s="76"/>
      <c r="D34" s="78">
        <v>6226047.18</v>
      </c>
      <c r="E34" s="78">
        <v>7487450.81</v>
      </c>
      <c r="F34" s="76"/>
      <c r="G34" s="76"/>
    </row>
    <row r="35" spans="1:7" s="92" customFormat="1" ht="12.75">
      <c r="A35" s="76"/>
      <c r="B35" s="76"/>
      <c r="C35" s="76"/>
      <c r="D35" s="76"/>
      <c r="E35" s="76"/>
      <c r="F35" s="76"/>
      <c r="G35" s="76"/>
    </row>
    <row r="36" spans="1:7" s="92" customFormat="1" ht="13.5" thickBot="1">
      <c r="A36" s="76"/>
      <c r="B36" s="75" t="s">
        <v>27</v>
      </c>
      <c r="C36" s="76"/>
      <c r="D36" s="79">
        <v>1502992359.27</v>
      </c>
      <c r="E36" s="79">
        <v>1495919048.78</v>
      </c>
      <c r="F36" s="76"/>
      <c r="G36" s="76"/>
    </row>
    <row r="37" spans="1:7" s="92" customFormat="1" ht="13.5" thickTop="1">
      <c r="A37" s="75" t="s">
        <v>208</v>
      </c>
      <c r="B37" s="76"/>
      <c r="C37" s="76"/>
      <c r="D37" s="76"/>
      <c r="E37" s="76"/>
      <c r="F37" s="76"/>
      <c r="G37" s="76"/>
    </row>
    <row r="38" spans="1:7" s="92" customFormat="1" ht="12.75">
      <c r="A38" s="75" t="s">
        <v>209</v>
      </c>
      <c r="B38" s="76"/>
      <c r="C38" s="76"/>
      <c r="D38" s="76"/>
      <c r="E38" s="76"/>
      <c r="F38" s="76"/>
      <c r="G38" s="76"/>
    </row>
    <row r="39" spans="1:7" s="92" customFormat="1" ht="12.75">
      <c r="A39" s="76"/>
      <c r="B39" s="75" t="s">
        <v>210</v>
      </c>
      <c r="C39" s="76"/>
      <c r="D39" s="77">
        <v>1399625000</v>
      </c>
      <c r="E39" s="77">
        <v>1389125000</v>
      </c>
      <c r="F39" s="76"/>
      <c r="G39" s="76"/>
    </row>
    <row r="40" spans="1:7" s="92" customFormat="1" ht="12.75">
      <c r="A40" s="76"/>
      <c r="B40" s="75" t="s">
        <v>211</v>
      </c>
      <c r="C40" s="76"/>
      <c r="D40" s="77">
        <v>0</v>
      </c>
      <c r="E40" s="77">
        <v>0</v>
      </c>
      <c r="F40" s="76"/>
      <c r="G40" s="76"/>
    </row>
    <row r="41" spans="1:7" s="92" customFormat="1" ht="12.75">
      <c r="A41" s="76"/>
      <c r="B41" s="75" t="s">
        <v>212</v>
      </c>
      <c r="C41" s="76"/>
      <c r="D41" s="77">
        <v>1675652.06</v>
      </c>
      <c r="E41" s="77">
        <v>253086.17</v>
      </c>
      <c r="F41" s="76"/>
      <c r="G41" s="76"/>
    </row>
    <row r="42" spans="1:7" s="92" customFormat="1" ht="12.75">
      <c r="A42" s="76"/>
      <c r="B42" s="75" t="s">
        <v>213</v>
      </c>
      <c r="C42" s="76"/>
      <c r="D42" s="77">
        <v>0</v>
      </c>
      <c r="E42" s="77">
        <v>0</v>
      </c>
      <c r="F42" s="76"/>
      <c r="G42" s="76"/>
    </row>
    <row r="43" spans="1:7" s="92" customFormat="1" ht="12.75">
      <c r="A43" s="76"/>
      <c r="B43" s="75" t="s">
        <v>214</v>
      </c>
      <c r="C43" s="76"/>
      <c r="D43" s="77">
        <v>944054.76</v>
      </c>
      <c r="E43" s="77">
        <v>1871310.74</v>
      </c>
      <c r="F43" s="76"/>
      <c r="G43" s="76"/>
    </row>
    <row r="44" spans="1:7" s="92" customFormat="1" ht="12.75">
      <c r="A44" s="76"/>
      <c r="B44" s="75" t="s">
        <v>215</v>
      </c>
      <c r="C44" s="76"/>
      <c r="D44" s="77">
        <v>20962402.14</v>
      </c>
      <c r="E44" s="77">
        <v>22068717.07</v>
      </c>
      <c r="F44" s="76"/>
      <c r="G44" s="76"/>
    </row>
    <row r="45" spans="1:7" s="92" customFormat="1" ht="12.75">
      <c r="A45" s="76"/>
      <c r="B45" s="75" t="s">
        <v>216</v>
      </c>
      <c r="C45" s="76"/>
      <c r="D45" s="77">
        <v>595232.64</v>
      </c>
      <c r="E45" s="77">
        <v>466447.57</v>
      </c>
      <c r="F45" s="76"/>
      <c r="G45" s="76"/>
    </row>
    <row r="46" spans="1:7" s="92" customFormat="1" ht="12.75">
      <c r="A46" s="76"/>
      <c r="B46" s="75" t="s">
        <v>217</v>
      </c>
      <c r="C46" s="76"/>
      <c r="D46" s="77">
        <v>0</v>
      </c>
      <c r="E46" s="77">
        <v>0</v>
      </c>
      <c r="F46" s="76"/>
      <c r="G46" s="76"/>
    </row>
    <row r="47" spans="1:7" s="92" customFormat="1" ht="12.75">
      <c r="A47" s="76"/>
      <c r="B47" s="75" t="s">
        <v>218</v>
      </c>
      <c r="C47" s="76"/>
      <c r="D47" s="77">
        <v>-139.6</v>
      </c>
      <c r="E47" s="77">
        <v>-51.94</v>
      </c>
      <c r="F47" s="76"/>
      <c r="G47" s="76"/>
    </row>
    <row r="48" spans="1:7" s="92" customFormat="1" ht="12.75">
      <c r="A48" s="76"/>
      <c r="B48" s="75" t="s">
        <v>219</v>
      </c>
      <c r="C48" s="76"/>
      <c r="D48" s="77">
        <v>0</v>
      </c>
      <c r="E48" s="77">
        <v>0</v>
      </c>
      <c r="F48" s="76"/>
      <c r="G48" s="76"/>
    </row>
    <row r="49" spans="1:7" s="92" customFormat="1" ht="12.75">
      <c r="A49" s="76"/>
      <c r="B49" s="75" t="s">
        <v>220</v>
      </c>
      <c r="C49" s="76"/>
      <c r="D49" s="77">
        <v>-20091.94</v>
      </c>
      <c r="E49" s="77">
        <v>2152820.14</v>
      </c>
      <c r="F49" s="76"/>
      <c r="G49" s="76"/>
    </row>
    <row r="50" spans="1:7" s="92" customFormat="1" ht="12.75">
      <c r="A50" s="76"/>
      <c r="B50" s="75" t="s">
        <v>221</v>
      </c>
      <c r="C50" s="76"/>
      <c r="D50" s="78">
        <v>1423782110.06</v>
      </c>
      <c r="E50" s="78">
        <v>1415937329.75</v>
      </c>
      <c r="F50" s="76"/>
      <c r="G50" s="76"/>
    </row>
    <row r="51" spans="1:7" s="92" customFormat="1" ht="12.75">
      <c r="A51" s="76"/>
      <c r="B51" s="76"/>
      <c r="C51" s="76"/>
      <c r="D51" s="76"/>
      <c r="E51" s="76"/>
      <c r="F51" s="76"/>
      <c r="G51" s="76"/>
    </row>
    <row r="52" spans="1:7" s="92" customFormat="1" ht="12.75">
      <c r="A52" s="75" t="s">
        <v>222</v>
      </c>
      <c r="B52" s="76"/>
      <c r="C52" s="76"/>
      <c r="D52" s="76"/>
      <c r="E52" s="76"/>
      <c r="F52" s="76"/>
      <c r="G52" s="76"/>
    </row>
    <row r="53" spans="1:7" s="92" customFormat="1" ht="12.75">
      <c r="A53" s="76"/>
      <c r="B53" s="75" t="s">
        <v>223</v>
      </c>
      <c r="C53" s="76"/>
      <c r="D53" s="77">
        <v>79210249.21</v>
      </c>
      <c r="E53" s="77">
        <v>79981719.03</v>
      </c>
      <c r="F53" s="76"/>
      <c r="G53" s="76"/>
    </row>
    <row r="54" spans="1:7" ht="12.75">
      <c r="A54" s="76"/>
      <c r="B54" s="75" t="s">
        <v>224</v>
      </c>
      <c r="C54" s="76"/>
      <c r="D54" s="78">
        <v>79210249.21</v>
      </c>
      <c r="E54" s="78">
        <v>79981719.03</v>
      </c>
      <c r="F54" s="76"/>
      <c r="G54" s="76"/>
    </row>
    <row r="55" spans="1:5" ht="13.5" thickBot="1">
      <c r="A55" s="76"/>
      <c r="B55" s="75" t="s">
        <v>53</v>
      </c>
      <c r="C55" s="76"/>
      <c r="D55" s="80">
        <v>1502992359.27</v>
      </c>
      <c r="E55" s="80">
        <v>1495919048.78</v>
      </c>
    </row>
    <row r="56" ht="13.5" thickTop="1"/>
    <row r="57" spans="2:5" ht="12.75">
      <c r="B57" s="81" t="s">
        <v>225</v>
      </c>
      <c r="C57" s="76"/>
      <c r="D57" s="82">
        <f>(D36-D32-D23-D25-D24)/D50</f>
        <v>1.074316776494362</v>
      </c>
      <c r="E57" s="82">
        <f>(E36-E32-E23-E25-E24)/E50</f>
        <v>1.0755303696236913</v>
      </c>
    </row>
    <row r="58" spans="2:5" ht="12.75">
      <c r="B58" s="81" t="s">
        <v>226</v>
      </c>
      <c r="C58" s="76"/>
      <c r="D58" s="82">
        <f>(D36-D32-D23-D25-D24)/(D50-D40-D42)</f>
        <v>1.074316776494362</v>
      </c>
      <c r="E58" s="82">
        <f>(E36-E32-E23-E25-E24)/(E50-E40-E42)</f>
        <v>1.0755303696236913</v>
      </c>
    </row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G53"/>
  <sheetViews>
    <sheetView showGridLines="0" zoomScalePageLayoutView="0" workbookViewId="0" topLeftCell="A1">
      <selection activeCell="D12" sqref="D12"/>
    </sheetView>
  </sheetViews>
  <sheetFormatPr defaultColWidth="9.140625" defaultRowHeight="12.75"/>
  <cols>
    <col min="1" max="1" width="17.8515625" style="68" bestFit="1" customWidth="1"/>
    <col min="2" max="2" width="35.00390625" style="68" customWidth="1"/>
    <col min="3" max="3" width="4.421875" style="68" customWidth="1"/>
    <col min="4" max="4" width="14.421875" style="68" bestFit="1" customWidth="1"/>
    <col min="5" max="5" width="14.57421875" style="68" bestFit="1" customWidth="1"/>
    <col min="6" max="16384" width="9.140625" style="68" customWidth="1"/>
  </cols>
  <sheetData>
    <row r="1" spans="1:7" ht="12.75" customHeight="1">
      <c r="A1" s="378" t="s">
        <v>189</v>
      </c>
      <c r="B1" s="378"/>
      <c r="C1" s="378"/>
      <c r="D1" s="378"/>
      <c r="E1" s="378"/>
      <c r="F1" s="378"/>
      <c r="G1" s="378"/>
    </row>
    <row r="2" spans="1:7" ht="12.75">
      <c r="A2" s="87"/>
      <c r="B2" s="88"/>
      <c r="C2" s="88"/>
      <c r="E2" s="88"/>
      <c r="F2" s="85"/>
      <c r="G2" s="85"/>
    </row>
    <row r="3" spans="1:7" ht="12.75" customHeight="1">
      <c r="A3" s="378" t="s">
        <v>333</v>
      </c>
      <c r="B3" s="378"/>
      <c r="C3" s="378"/>
      <c r="D3" s="378"/>
      <c r="E3" s="378"/>
      <c r="F3" s="378"/>
      <c r="G3" s="378"/>
    </row>
    <row r="4" spans="1:7" ht="12.75">
      <c r="A4" s="70"/>
      <c r="B4" s="70"/>
      <c r="C4" s="70"/>
      <c r="E4" s="70"/>
      <c r="F4" s="85"/>
      <c r="G4" s="85"/>
    </row>
    <row r="5" spans="1:7" ht="12.75" customHeight="1">
      <c r="A5" s="379" t="s">
        <v>334</v>
      </c>
      <c r="B5" s="379"/>
      <c r="C5" s="379"/>
      <c r="D5" s="379"/>
      <c r="E5" s="379"/>
      <c r="F5" s="379"/>
      <c r="G5" s="379"/>
    </row>
    <row r="6" spans="1:7" ht="12.75">
      <c r="A6" s="71"/>
      <c r="B6" s="71"/>
      <c r="C6" s="71"/>
      <c r="D6" s="71"/>
      <c r="E6" s="71"/>
      <c r="F6" s="85"/>
      <c r="G6" s="85"/>
    </row>
    <row r="7" spans="1:7" ht="12.75">
      <c r="A7" s="71"/>
      <c r="B7" s="71"/>
      <c r="C7" s="71"/>
      <c r="D7" s="71"/>
      <c r="E7" s="71"/>
      <c r="F7" s="85"/>
      <c r="G7" s="85"/>
    </row>
    <row r="8" spans="1:7" ht="12.75">
      <c r="A8" s="71"/>
      <c r="B8" s="71"/>
      <c r="C8" s="71"/>
      <c r="D8" s="71"/>
      <c r="E8" s="71"/>
      <c r="F8" s="85"/>
      <c r="G8" s="85"/>
    </row>
    <row r="9" spans="1:7" ht="12.75">
      <c r="A9" s="71"/>
      <c r="B9" s="71"/>
      <c r="C9" s="71"/>
      <c r="D9" s="71"/>
      <c r="E9" s="71"/>
      <c r="F9" s="85"/>
      <c r="G9" s="85"/>
    </row>
    <row r="10" spans="1:7" ht="12.75">
      <c r="A10" s="71"/>
      <c r="B10" s="71"/>
      <c r="C10" s="71"/>
      <c r="D10" s="72" t="s">
        <v>335</v>
      </c>
      <c r="E10" s="73"/>
      <c r="F10" s="85"/>
      <c r="G10" s="85"/>
    </row>
    <row r="11" spans="1:7" ht="12.75">
      <c r="A11" s="73"/>
      <c r="B11" s="73"/>
      <c r="C11" s="73"/>
      <c r="D11" s="74" t="s">
        <v>399</v>
      </c>
      <c r="E11" s="73"/>
      <c r="F11" s="85"/>
      <c r="G11" s="85"/>
    </row>
    <row r="12" spans="1:7" ht="12.75">
      <c r="A12" s="73"/>
      <c r="B12" s="73"/>
      <c r="C12" s="73"/>
      <c r="D12" s="85"/>
      <c r="E12" s="73"/>
      <c r="F12" s="85"/>
      <c r="G12" s="85"/>
    </row>
    <row r="13" spans="1:7" ht="12.75">
      <c r="A13" s="75" t="s">
        <v>336</v>
      </c>
      <c r="B13" s="76"/>
      <c r="C13" s="76"/>
      <c r="D13" s="85"/>
      <c r="E13" s="76"/>
      <c r="F13" s="85"/>
      <c r="G13" s="85"/>
    </row>
    <row r="14" spans="1:7" ht="12.75">
      <c r="A14" s="75" t="s">
        <v>337</v>
      </c>
      <c r="B14" s="76"/>
      <c r="C14" s="76"/>
      <c r="D14" s="85"/>
      <c r="E14" s="76"/>
      <c r="F14" s="85"/>
      <c r="G14" s="85"/>
    </row>
    <row r="15" spans="1:7" ht="12.75">
      <c r="A15" s="76"/>
      <c r="B15" s="75" t="s">
        <v>338</v>
      </c>
      <c r="C15" s="76"/>
      <c r="D15" s="77">
        <v>942590.55</v>
      </c>
      <c r="E15" s="76"/>
      <c r="F15" s="85"/>
      <c r="G15" s="85"/>
    </row>
    <row r="16" spans="1:7" ht="12.75">
      <c r="A16" s="76"/>
      <c r="B16" s="75" t="s">
        <v>339</v>
      </c>
      <c r="C16" s="76"/>
      <c r="D16" s="77">
        <v>1850497.44</v>
      </c>
      <c r="E16" s="76"/>
      <c r="F16" s="85"/>
      <c r="G16" s="85"/>
    </row>
    <row r="17" spans="1:7" ht="12.75">
      <c r="A17" s="76"/>
      <c r="B17" s="75" t="s">
        <v>340</v>
      </c>
      <c r="C17" s="76"/>
      <c r="D17" s="77">
        <v>42649.91</v>
      </c>
      <c r="E17" s="76"/>
      <c r="F17" s="85"/>
      <c r="G17" s="85"/>
    </row>
    <row r="18" spans="1:7" ht="12.75">
      <c r="A18" s="76"/>
      <c r="B18" s="75" t="s">
        <v>341</v>
      </c>
      <c r="C18" s="76"/>
      <c r="D18" s="77">
        <v>16131826.56</v>
      </c>
      <c r="E18" s="76"/>
      <c r="F18" s="85"/>
      <c r="G18" s="85"/>
    </row>
    <row r="19" spans="1:7" ht="12.75">
      <c r="A19" s="76"/>
      <c r="B19" s="75" t="s">
        <v>342</v>
      </c>
      <c r="C19" s="76"/>
      <c r="D19" s="77">
        <v>1321983.62</v>
      </c>
      <c r="E19" s="76"/>
      <c r="F19" s="85"/>
      <c r="G19" s="85"/>
    </row>
    <row r="20" spans="1:7" ht="12.75">
      <c r="A20" s="76"/>
      <c r="B20" s="75" t="s">
        <v>343</v>
      </c>
      <c r="C20" s="76"/>
      <c r="D20" s="78">
        <v>20289548.08</v>
      </c>
      <c r="E20" s="76"/>
      <c r="F20" s="85"/>
      <c r="G20" s="85"/>
    </row>
    <row r="21" spans="1:7" ht="12.75">
      <c r="A21" s="75" t="s">
        <v>344</v>
      </c>
      <c r="B21" s="76"/>
      <c r="C21" s="76"/>
      <c r="D21" s="85"/>
      <c r="E21" s="76"/>
      <c r="F21" s="85"/>
      <c r="G21" s="85"/>
    </row>
    <row r="22" spans="1:7" ht="12.75">
      <c r="A22" s="76"/>
      <c r="B22" s="75" t="s">
        <v>345</v>
      </c>
      <c r="C22" s="76"/>
      <c r="D22" s="77">
        <v>1468134.67</v>
      </c>
      <c r="E22" s="76"/>
      <c r="F22" s="85"/>
      <c r="G22" s="85"/>
    </row>
    <row r="23" spans="1:7" ht="12.75">
      <c r="A23" s="76"/>
      <c r="B23" s="75" t="s">
        <v>346</v>
      </c>
      <c r="C23" s="76"/>
      <c r="D23" s="77">
        <v>0</v>
      </c>
      <c r="E23" s="76"/>
      <c r="F23" s="85"/>
      <c r="G23" s="85"/>
    </row>
    <row r="24" spans="1:7" ht="12.75">
      <c r="A24" s="76"/>
      <c r="B24" s="75" t="s">
        <v>347</v>
      </c>
      <c r="C24" s="76"/>
      <c r="D24" s="77">
        <v>2353053.13</v>
      </c>
      <c r="E24" s="76"/>
      <c r="F24" s="85"/>
      <c r="G24" s="85"/>
    </row>
    <row r="25" spans="1:7" ht="12.75">
      <c r="A25" s="76"/>
      <c r="B25" s="75" t="s">
        <v>348</v>
      </c>
      <c r="C25" s="76"/>
      <c r="D25" s="77">
        <v>5416501.97</v>
      </c>
      <c r="E25" s="76"/>
      <c r="F25" s="85"/>
      <c r="G25" s="85"/>
    </row>
    <row r="26" spans="1:7" ht="12.75">
      <c r="A26" s="76"/>
      <c r="B26" s="75" t="s">
        <v>349</v>
      </c>
      <c r="C26" s="76"/>
      <c r="D26" s="77">
        <v>1155736.35</v>
      </c>
      <c r="E26" s="76"/>
      <c r="F26" s="85"/>
      <c r="G26" s="85"/>
    </row>
    <row r="27" spans="1:7" ht="12.75">
      <c r="A27" s="76"/>
      <c r="B27" s="75" t="s">
        <v>350</v>
      </c>
      <c r="C27" s="76"/>
      <c r="D27" s="77">
        <v>315002.09</v>
      </c>
      <c r="E27" s="76"/>
      <c r="F27" s="85"/>
      <c r="G27" s="85"/>
    </row>
    <row r="28" spans="1:7" ht="12.75">
      <c r="A28" s="76"/>
      <c r="B28" s="75" t="s">
        <v>351</v>
      </c>
      <c r="C28" s="76"/>
      <c r="D28" s="77">
        <v>1106314.93</v>
      </c>
      <c r="E28" s="76"/>
      <c r="F28" s="85"/>
      <c r="G28" s="85"/>
    </row>
    <row r="29" spans="1:7" ht="12.75">
      <c r="A29" s="76"/>
      <c r="B29" s="75" t="s">
        <v>352</v>
      </c>
      <c r="C29" s="76"/>
      <c r="D29" s="77">
        <v>0</v>
      </c>
      <c r="E29" s="76"/>
      <c r="F29" s="85"/>
      <c r="G29" s="85"/>
    </row>
    <row r="30" spans="1:7" ht="12.75">
      <c r="A30" s="76"/>
      <c r="B30" s="75" t="s">
        <v>353</v>
      </c>
      <c r="C30" s="76"/>
      <c r="D30" s="77">
        <v>-128785.07</v>
      </c>
      <c r="E30" s="76"/>
      <c r="F30" s="85"/>
      <c r="G30" s="85"/>
    </row>
    <row r="31" spans="1:7" ht="12.75">
      <c r="A31" s="76"/>
      <c r="B31" s="75" t="s">
        <v>354</v>
      </c>
      <c r="C31" s="76"/>
      <c r="D31" s="77">
        <v>0</v>
      </c>
      <c r="E31" s="76"/>
      <c r="F31" s="85"/>
      <c r="G31" s="85"/>
    </row>
    <row r="32" spans="1:7" ht="12.75">
      <c r="A32" s="76"/>
      <c r="B32" s="75" t="s">
        <v>355</v>
      </c>
      <c r="C32" s="76"/>
      <c r="D32" s="77">
        <v>2362834.68</v>
      </c>
      <c r="E32" s="76"/>
      <c r="F32" s="85"/>
      <c r="G32" s="85"/>
    </row>
    <row r="33" spans="1:7" ht="12.75">
      <c r="A33" s="76"/>
      <c r="B33" s="75" t="s">
        <v>356</v>
      </c>
      <c r="C33" s="76"/>
      <c r="D33" s="77">
        <v>282168.91</v>
      </c>
      <c r="E33" s="76"/>
      <c r="F33" s="85"/>
      <c r="G33" s="85"/>
    </row>
    <row r="34" spans="1:7" ht="12.75">
      <c r="A34" s="76"/>
      <c r="B34" s="75" t="s">
        <v>357</v>
      </c>
      <c r="C34" s="76"/>
      <c r="D34" s="77">
        <v>157620.69</v>
      </c>
      <c r="E34" s="76"/>
      <c r="F34" s="85"/>
      <c r="G34" s="85"/>
    </row>
    <row r="35" spans="1:7" ht="12.75">
      <c r="A35" s="76"/>
      <c r="B35" s="75" t="s">
        <v>358</v>
      </c>
      <c r="C35" s="76"/>
      <c r="D35" s="77">
        <v>0</v>
      </c>
      <c r="E35" s="76"/>
      <c r="F35" s="85"/>
      <c r="G35" s="85"/>
    </row>
    <row r="36" spans="1:7" ht="12.75">
      <c r="A36" s="76"/>
      <c r="B36" s="75" t="s">
        <v>359</v>
      </c>
      <c r="C36" s="76"/>
      <c r="D36" s="77">
        <v>61200</v>
      </c>
      <c r="E36" s="76"/>
      <c r="F36" s="85"/>
      <c r="G36" s="85"/>
    </row>
    <row r="37" spans="1:7" ht="12.75">
      <c r="A37" s="76"/>
      <c r="B37" s="75" t="s">
        <v>378</v>
      </c>
      <c r="C37" s="76"/>
      <c r="D37" s="77">
        <v>0</v>
      </c>
      <c r="E37" s="76"/>
      <c r="F37" s="85"/>
      <c r="G37" s="85"/>
    </row>
    <row r="38" spans="1:7" ht="12.75">
      <c r="A38" s="76"/>
      <c r="B38" s="75" t="s">
        <v>360</v>
      </c>
      <c r="C38" s="76"/>
      <c r="D38" s="78">
        <v>14549782.35</v>
      </c>
      <c r="E38" s="76"/>
      <c r="F38" s="85"/>
      <c r="G38" s="85"/>
    </row>
    <row r="39" spans="1:7" ht="12.75">
      <c r="A39" s="76"/>
      <c r="B39" s="75" t="s">
        <v>361</v>
      </c>
      <c r="C39" s="76"/>
      <c r="D39" s="120">
        <v>5739765.73</v>
      </c>
      <c r="E39" s="76"/>
      <c r="F39" s="85"/>
      <c r="G39" s="85"/>
    </row>
    <row r="40" spans="1:7" ht="12.75">
      <c r="A40" s="75" t="s">
        <v>362</v>
      </c>
      <c r="B40" s="76"/>
      <c r="C40" s="76"/>
      <c r="D40" s="85"/>
      <c r="E40" s="76"/>
      <c r="F40" s="85"/>
      <c r="G40" s="85"/>
    </row>
    <row r="41" spans="1:7" ht="12.75">
      <c r="A41" s="76"/>
      <c r="B41" s="75" t="s">
        <v>363</v>
      </c>
      <c r="C41" s="76"/>
      <c r="D41" s="77">
        <v>931335</v>
      </c>
      <c r="E41" s="76"/>
      <c r="F41" s="85"/>
      <c r="G41" s="85"/>
    </row>
    <row r="42" spans="1:7" ht="12.75">
      <c r="A42" s="76"/>
      <c r="B42" s="75" t="s">
        <v>364</v>
      </c>
      <c r="C42" s="76"/>
      <c r="D42" s="77">
        <v>1735</v>
      </c>
      <c r="E42" s="76"/>
      <c r="F42" s="85"/>
      <c r="G42" s="85"/>
    </row>
    <row r="43" spans="1:7" ht="12.75">
      <c r="A43" s="76"/>
      <c r="B43" s="75" t="s">
        <v>365</v>
      </c>
      <c r="C43" s="76"/>
      <c r="D43" s="77">
        <v>41300.95</v>
      </c>
      <c r="E43" s="76"/>
      <c r="F43" s="85"/>
      <c r="G43" s="85"/>
    </row>
    <row r="44" spans="1:7" ht="12.75">
      <c r="A44" s="76"/>
      <c r="B44" s="75" t="s">
        <v>366</v>
      </c>
      <c r="C44" s="76"/>
      <c r="D44" s="77">
        <v>249254.96</v>
      </c>
      <c r="E44" s="76"/>
      <c r="F44" s="85"/>
      <c r="G44" s="85"/>
    </row>
    <row r="45" spans="1:7" ht="12.75">
      <c r="A45" s="76"/>
      <c r="B45" s="75" t="s">
        <v>367</v>
      </c>
      <c r="C45" s="76"/>
      <c r="D45" s="77">
        <v>3744670</v>
      </c>
      <c r="E45" s="76"/>
      <c r="F45" s="85"/>
      <c r="G45" s="85"/>
    </row>
    <row r="46" spans="1:7" ht="12.75">
      <c r="A46" s="76"/>
      <c r="B46" s="75" t="s">
        <v>368</v>
      </c>
      <c r="C46" s="76"/>
      <c r="D46" s="78">
        <v>4968295.91</v>
      </c>
      <c r="E46" s="76"/>
      <c r="F46" s="85"/>
      <c r="G46" s="85"/>
    </row>
    <row r="47" spans="1:7" ht="12.75">
      <c r="A47" s="76"/>
      <c r="B47" s="75" t="s">
        <v>369</v>
      </c>
      <c r="C47" s="76"/>
      <c r="D47" s="77">
        <v>0</v>
      </c>
      <c r="E47" s="76"/>
      <c r="F47" s="85"/>
      <c r="G47" s="85"/>
    </row>
    <row r="48" spans="1:7" ht="12.75">
      <c r="A48" s="76"/>
      <c r="B48" s="76"/>
      <c r="C48" s="76"/>
      <c r="D48" s="85"/>
      <c r="E48" s="76"/>
      <c r="F48" s="85"/>
      <c r="G48" s="85"/>
    </row>
    <row r="49" spans="1:7" ht="12.75">
      <c r="A49" s="76"/>
      <c r="B49" s="121" t="s">
        <v>370</v>
      </c>
      <c r="C49" s="122"/>
      <c r="D49" s="123">
        <v>79210249.21</v>
      </c>
      <c r="E49" s="122"/>
      <c r="F49" s="85"/>
      <c r="G49" s="85"/>
    </row>
    <row r="50" spans="1:7" ht="12.75">
      <c r="A50" s="122"/>
      <c r="B50" s="122"/>
      <c r="C50" s="122"/>
      <c r="D50" s="85"/>
      <c r="E50" s="122"/>
      <c r="F50" s="85"/>
      <c r="G50" s="85"/>
    </row>
    <row r="51" spans="1:7" ht="12.75">
      <c r="A51" s="122"/>
      <c r="B51" s="121" t="s">
        <v>371</v>
      </c>
      <c r="C51" s="122"/>
      <c r="D51" s="123">
        <v>771469.82</v>
      </c>
      <c r="E51" s="122"/>
      <c r="F51" s="85"/>
      <c r="G51" s="85"/>
    </row>
    <row r="52" spans="1:7" ht="12.75">
      <c r="A52" s="122"/>
      <c r="B52" s="122"/>
      <c r="C52" s="122"/>
      <c r="D52" s="85"/>
      <c r="E52" s="122"/>
      <c r="F52" s="85"/>
      <c r="G52" s="85"/>
    </row>
    <row r="53" spans="1:7" ht="13.5" thickBot="1">
      <c r="A53" s="122"/>
      <c r="B53" s="121" t="s">
        <v>372</v>
      </c>
      <c r="C53" s="122"/>
      <c r="D53" s="124">
        <v>79981719.03</v>
      </c>
      <c r="E53" s="122"/>
      <c r="F53" s="85"/>
      <c r="G53" s="85"/>
    </row>
    <row r="54" ht="13.5" thickTop="1"/>
  </sheetData>
  <sheetProtection/>
  <mergeCells count="3">
    <mergeCell ref="A1:G1"/>
    <mergeCell ref="A3:G3"/>
    <mergeCell ref="A5:G5"/>
  </mergeCells>
  <printOptions/>
  <pageMargins left="0.75" right="0.75" top="0.77" bottom="1" header="0.5" footer="0.5"/>
  <pageSetup horizontalDpi="600" verticalDpi="600" orientation="portrait" scale="85" r:id="rId1"/>
  <headerFooter alignWithMargins="0">
    <oddFooter>&amp;L&amp;"Arial,Bold"Vermont Student Assistance Corp.&amp;RPage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Katharine A. Armstrong</dc:creator>
  <cp:keywords/>
  <dc:description/>
  <cp:lastModifiedBy>VSAC</cp:lastModifiedBy>
  <cp:lastPrinted>2012-02-16T20:01:19Z</cp:lastPrinted>
  <dcterms:created xsi:type="dcterms:W3CDTF">2010-03-10T16:54:56Z</dcterms:created>
  <dcterms:modified xsi:type="dcterms:W3CDTF">2016-11-10T20:16:20Z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